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80" yWindow="285" windowWidth="12510" windowHeight="4410" tabRatio="722" activeTab="13"/>
  </bookViews>
  <sheets>
    <sheet name="Contents" sheetId="1" r:id="rId1"/>
    <sheet name="E1" sheetId="79" r:id="rId2"/>
    <sheet name="2.1" sheetId="83" r:id="rId3"/>
    <sheet name="3.1" sheetId="55" r:id="rId4"/>
    <sheet name="3.2" sheetId="54" r:id="rId5"/>
    <sheet name="3.3" sheetId="57" r:id="rId6"/>
    <sheet name="3.4" sheetId="56" r:id="rId7"/>
    <sheet name="3.5" sheetId="58" r:id="rId8"/>
    <sheet name="3.6" sheetId="77" r:id="rId9"/>
    <sheet name="3.7" sheetId="52" r:id="rId10"/>
    <sheet name="3.8" sheetId="67" r:id="rId11"/>
    <sheet name="3.9" sheetId="68" r:id="rId12"/>
    <sheet name="3.10" sheetId="69" r:id="rId13"/>
    <sheet name="3.11" sheetId="65" r:id="rId14"/>
    <sheet name="5.1" sheetId="82" r:id="rId15"/>
    <sheet name="5.2" sheetId="71" r:id="rId16"/>
    <sheet name="5.3" sheetId="76" r:id="rId17"/>
    <sheet name="Transport annex 1" sheetId="86" r:id="rId18"/>
    <sheet name="Transport annex 2" sheetId="85" r:id="rId19"/>
  </sheets>
  <calcPr calcId="145621"/>
</workbook>
</file>

<file path=xl/calcChain.xml><?xml version="1.0" encoding="utf-8"?>
<calcChain xmlns="http://schemas.openxmlformats.org/spreadsheetml/2006/main">
  <c r="C26" i="1" l="1"/>
  <c r="C25" i="1"/>
  <c r="C24" i="1"/>
  <c r="C23" i="1"/>
  <c r="C22" i="1"/>
  <c r="C21" i="1"/>
  <c r="C20" i="1"/>
  <c r="C19" i="1"/>
  <c r="C18" i="1"/>
  <c r="C17" i="1"/>
  <c r="C16" i="1"/>
  <c r="C15" i="1"/>
  <c r="C14" i="1"/>
  <c r="C12" i="1"/>
  <c r="C11" i="1"/>
  <c r="C10" i="1"/>
  <c r="C9" i="1"/>
  <c r="B26" i="1"/>
  <c r="B25" i="1"/>
  <c r="B24" i="1"/>
  <c r="B23" i="1"/>
  <c r="B22" i="1"/>
  <c r="B20" i="1"/>
  <c r="B21" i="1"/>
  <c r="B19" i="1"/>
  <c r="B18" i="1"/>
  <c r="B17" i="1"/>
  <c r="B16" i="1"/>
  <c r="B15" i="1"/>
  <c r="B14" i="1"/>
  <c r="B13" i="1"/>
  <c r="B12" i="1"/>
  <c r="B11" i="1"/>
  <c r="B9" i="1"/>
  <c r="B10" i="1"/>
  <c r="H7" i="76" l="1"/>
  <c r="G7" i="76" l="1"/>
  <c r="L13" i="76" l="1"/>
  <c r="K13" i="76"/>
  <c r="J13" i="76"/>
  <c r="I13" i="76"/>
  <c r="H13" i="76"/>
  <c r="I12" i="76"/>
  <c r="J12" i="76"/>
  <c r="K12" i="76"/>
  <c r="L12" i="76"/>
  <c r="H12" i="76"/>
  <c r="S7" i="76" l="1"/>
  <c r="T7" i="76"/>
  <c r="U7" i="76"/>
  <c r="V7" i="76"/>
  <c r="K7" i="76"/>
  <c r="L7" i="76"/>
  <c r="M7" i="76"/>
  <c r="N7" i="76"/>
  <c r="O7" i="76"/>
  <c r="P7" i="76"/>
  <c r="Q7" i="76"/>
  <c r="R7" i="76"/>
  <c r="J7" i="76"/>
  <c r="C11" i="68" l="1"/>
  <c r="D14" i="68" s="1"/>
  <c r="K13" i="67"/>
  <c r="K15" i="67" s="1"/>
  <c r="I13" i="67"/>
  <c r="C13" i="67"/>
  <c r="C15" i="67" s="1"/>
  <c r="D16" i="67" l="1"/>
  <c r="D18" i="67"/>
  <c r="C17" i="67"/>
  <c r="D17" i="67" s="1"/>
  <c r="C14" i="68"/>
  <c r="D12" i="68" s="1"/>
  <c r="E15" i="68" l="1"/>
  <c r="E12" i="68" s="1"/>
  <c r="D15" i="68"/>
  <c r="E19" i="67"/>
  <c r="F19" i="67" s="1"/>
  <c r="E18" i="67"/>
  <c r="E16" i="67"/>
  <c r="F16" i="67" l="1"/>
  <c r="F17" i="67"/>
  <c r="F16" i="68"/>
  <c r="F11" i="68"/>
  <c r="E16" i="68"/>
  <c r="G16" i="67" l="1"/>
  <c r="G17" i="67"/>
  <c r="H16" i="67" l="1"/>
  <c r="G18" i="67"/>
  <c r="H18" i="67" s="1"/>
  <c r="H19" i="67" l="1"/>
  <c r="I19" i="67" s="1"/>
  <c r="I16" i="67"/>
  <c r="I17" i="67" l="1"/>
  <c r="J17" i="67" s="1"/>
  <c r="J16" i="67"/>
  <c r="J18" i="67" s="1"/>
  <c r="K18" i="67" s="1"/>
  <c r="N17" i="65" l="1"/>
  <c r="N19" i="65"/>
  <c r="N21" i="65"/>
  <c r="N23" i="65"/>
  <c r="N7" i="65" l="1"/>
  <c r="C13" i="1" l="1"/>
</calcChain>
</file>

<file path=xl/sharedStrings.xml><?xml version="1.0" encoding="utf-8"?>
<sst xmlns="http://schemas.openxmlformats.org/spreadsheetml/2006/main" count="316" uniqueCount="152">
  <si>
    <t>Figure</t>
  </si>
  <si>
    <t>Title</t>
  </si>
  <si>
    <t>Source</t>
  </si>
  <si>
    <t>Back to contents</t>
  </si>
  <si>
    <t xml:space="preserve">Source: </t>
  </si>
  <si>
    <t xml:space="preserve">Notes: </t>
  </si>
  <si>
    <t>Notes:</t>
  </si>
  <si>
    <t>Series</t>
  </si>
  <si>
    <t xml:space="preserve">NAEI (2015) </t>
  </si>
  <si>
    <t>42% target</t>
  </si>
  <si>
    <t>Scottish GHG emissions by sector (1990-2013)</t>
  </si>
  <si>
    <t>NAEI (2015)</t>
  </si>
  <si>
    <t>Power</t>
  </si>
  <si>
    <t>Residential</t>
  </si>
  <si>
    <t>Industry</t>
  </si>
  <si>
    <t>Commercial</t>
  </si>
  <si>
    <t>Public</t>
  </si>
  <si>
    <t>Transport</t>
  </si>
  <si>
    <t>IA&amp;S</t>
  </si>
  <si>
    <t>Agriculture</t>
  </si>
  <si>
    <t>Land use, land use change, and forestry</t>
  </si>
  <si>
    <t>Waste</t>
  </si>
  <si>
    <t>Baseline</t>
  </si>
  <si>
    <t>NAEI and Scottish Government (2015)</t>
  </si>
  <si>
    <t>Non-residential</t>
  </si>
  <si>
    <t>LULUCF</t>
  </si>
  <si>
    <t>Waste and f-gases</t>
  </si>
  <si>
    <t>total</t>
  </si>
  <si>
    <t>Current targets</t>
  </si>
  <si>
    <t>2050 80% target</t>
  </si>
  <si>
    <t>CCC analysis</t>
  </si>
  <si>
    <t xml:space="preserve">Agriculture </t>
  </si>
  <si>
    <t>Non-Residential</t>
  </si>
  <si>
    <t>Residential buildings</t>
  </si>
  <si>
    <t>Non-residential buildings</t>
  </si>
  <si>
    <t xml:space="preserve"> </t>
  </si>
  <si>
    <t>Agriculture &amp; LULUCF</t>
  </si>
  <si>
    <t>Waste and F-gases</t>
  </si>
  <si>
    <t>Total</t>
  </si>
  <si>
    <t>Base</t>
  </si>
  <si>
    <t>Line 1</t>
  </si>
  <si>
    <t>Line 2</t>
  </si>
  <si>
    <t>Line 3</t>
  </si>
  <si>
    <t>Other</t>
  </si>
  <si>
    <t>Abatement</t>
  </si>
  <si>
    <t>Recommended targets</t>
  </si>
  <si>
    <t>EU ETS share</t>
  </si>
  <si>
    <t>Current legislated targets</t>
  </si>
  <si>
    <t>Power UK</t>
  </si>
  <si>
    <t>Industry UK</t>
  </si>
  <si>
    <t>Buildings UK</t>
  </si>
  <si>
    <t>Transport UK</t>
  </si>
  <si>
    <t>Agriculture UK</t>
  </si>
  <si>
    <t>Waste and F-gases UK</t>
  </si>
  <si>
    <t>Power Scotland</t>
  </si>
  <si>
    <t>Industry Scotland</t>
  </si>
  <si>
    <t>Buildings Scotland</t>
  </si>
  <si>
    <t>Transport Scotland</t>
  </si>
  <si>
    <t>Agriculture Scotland</t>
  </si>
  <si>
    <t>Waste and F-gases Scotland</t>
  </si>
  <si>
    <t>Traded sector cap</t>
  </si>
  <si>
    <t>pathway to 2050</t>
  </si>
  <si>
    <t>current targets</t>
  </si>
  <si>
    <t>Central scenario path to 2050</t>
  </si>
  <si>
    <t>Title:</t>
  </si>
  <si>
    <t>High Ambition 
Scenario 
GHG</t>
  </si>
  <si>
    <t>BAU Baseline GHG</t>
  </si>
  <si>
    <t>Abatement in the High Ambition Scenario (total emissions, 2030)</t>
  </si>
  <si>
    <t>High Ambition Scenario</t>
  </si>
  <si>
    <t>High Ambition Scenario GHG</t>
  </si>
  <si>
    <t xml:space="preserve">Title: </t>
  </si>
  <si>
    <t>Abatement in the High Ambition Scenario (traded sector, 2030)</t>
  </si>
  <si>
    <t>Abatement in the High Ambition Scenario (non-traded sector, 2030)</t>
  </si>
  <si>
    <t>GtCO2e</t>
  </si>
  <si>
    <t>10th</t>
  </si>
  <si>
    <t>90th</t>
  </si>
  <si>
    <t>Current policy projections (3.3-3.8°C)</t>
  </si>
  <si>
    <t>High</t>
  </si>
  <si>
    <t>Low</t>
  </si>
  <si>
    <t>Pledges</t>
  </si>
  <si>
    <t>Below 2°C (&gt;66% likelihood)</t>
  </si>
  <si>
    <t>Median</t>
  </si>
  <si>
    <t>Below 1.5°C (&gt;50% likelihood)</t>
  </si>
  <si>
    <t>Historical emissions</t>
  </si>
  <si>
    <t>₂</t>
  </si>
  <si>
    <t>Non-traded</t>
  </si>
  <si>
    <t>2015 revisions</t>
  </si>
  <si>
    <t>2014 revisions</t>
  </si>
  <si>
    <t>2013 revisions</t>
  </si>
  <si>
    <t>original estimates</t>
  </si>
  <si>
    <t>UK</t>
  </si>
  <si>
    <t>Scotland</t>
  </si>
  <si>
    <t>Net actual emissions</t>
  </si>
  <si>
    <t>2050 target</t>
  </si>
  <si>
    <t>Scottish Central scenario</t>
  </si>
  <si>
    <t>Previousemissions estimates from 2010</t>
  </si>
  <si>
    <t>Net Scottish Emissions Account</t>
  </si>
  <si>
    <t>Current emission estimates 2015</t>
  </si>
  <si>
    <t>GB car trips (NTS)</t>
  </si>
  <si>
    <t>Scotland car trips (NTS)</t>
  </si>
  <si>
    <t>Under 1 mile</t>
  </si>
  <si>
    <t>1 to under 2 miles</t>
  </si>
  <si>
    <t>2 to under 3 miles</t>
  </si>
  <si>
    <t>3 to under 5 miles</t>
  </si>
  <si>
    <t>5 to under 10 miles</t>
  </si>
  <si>
    <t>10 to under 15 miles</t>
  </si>
  <si>
    <t>15 to under 25 miles</t>
  </si>
  <si>
    <t>25 to under 35 miles</t>
  </si>
  <si>
    <t>35 to under 50 miles</t>
  </si>
  <si>
    <t>50 to under 100 miles</t>
  </si>
  <si>
    <t>100 to under 200 miles</t>
  </si>
  <si>
    <t>200 miles +</t>
  </si>
  <si>
    <t>Average trip distance distribution 2002-2012 for Great Britain and Scotland</t>
  </si>
  <si>
    <t>CCC analysis of raw NTS data. Data aggregated 2002-2012 to increase sample size  for Scotland.</t>
  </si>
  <si>
    <t>NTS (2002-2012)</t>
  </si>
  <si>
    <t>Average trip distance distribution  for Great Britain (2012) and Scotland (2014)</t>
  </si>
  <si>
    <t>CCC analysis of raw NTS data. Data aggregated 2002-2012 to increase sample size for Scotland.</t>
  </si>
  <si>
    <t>Scotland car trips (SHS)</t>
  </si>
  <si>
    <t>Under 2 km</t>
  </si>
  <si>
    <t>2 to under 5km</t>
  </si>
  <si>
    <t>5 to under 10km</t>
  </si>
  <si>
    <t>10 to under 15km</t>
  </si>
  <si>
    <t>15 to 20km</t>
  </si>
  <si>
    <t>20 to 40km</t>
  </si>
  <si>
    <t>40km and over</t>
  </si>
  <si>
    <t xml:space="preserve">Previous estimate of historical emissions </t>
  </si>
  <si>
    <r>
      <t>NTS (2002-2012);</t>
    </r>
    <r>
      <rPr>
        <i/>
        <sz val="10"/>
        <color theme="1"/>
        <rFont val="Myriad Pro"/>
        <family val="2"/>
      </rPr>
      <t xml:space="preserve"> </t>
    </r>
    <r>
      <rPr>
        <sz val="10"/>
        <color theme="1"/>
        <rFont val="Myriad Pro"/>
        <family val="2"/>
      </rPr>
      <t xml:space="preserve">Transport Scotland (2015) </t>
    </r>
    <r>
      <rPr>
        <i/>
        <sz val="10"/>
        <color theme="1"/>
        <rFont val="Myriad Pro"/>
        <family val="2"/>
      </rPr>
      <t>Scottish Household Survey Travel Diary results</t>
    </r>
    <r>
      <rPr>
        <sz val="10"/>
        <color theme="1"/>
        <rFont val="Myriad Pro"/>
        <family val="2"/>
      </rPr>
      <t>.</t>
    </r>
  </si>
  <si>
    <t>E1</t>
  </si>
  <si>
    <t>Transport annex fig 1</t>
  </si>
  <si>
    <t>Transport annex fig 2</t>
  </si>
  <si>
    <t>Recommended annual targets (2017-2032), historical emissions (1990-2013) and path to 2050</t>
  </si>
  <si>
    <t>Historical emissions are on a net basis, taking into account trading in the EU ETS</t>
  </si>
  <si>
    <t xml:space="preserve">Climate Action Tracker (2015) </t>
  </si>
  <si>
    <t>Effect of the UN pledges on the global emission pathways</t>
  </si>
  <si>
    <t>Red shaded area reflects best estimate of impact of pledges. Green areas denote 10th to 90th percentile range of modelled cost-effective paths to meet temperature limits, with dashed lines reflecting median values.</t>
  </si>
  <si>
    <t>Net Scottish Emissions Account (2010-2013): comparison against current targets to 2027</t>
  </si>
  <si>
    <t>Business as usual projections, Scotland (2013-2035)</t>
  </si>
  <si>
    <t xml:space="preserve">Not including international aviation and shipping. LULUCF = land use, land use change and forestry. The baseline power sector technology is unabated gas. Emissions initially therefore fall as this replaces the Longannet coal power station, and then rise as it replaces both assumed closure of nuclear plant and existing renewables coming to the end of their economic life. </t>
  </si>
  <si>
    <t>Scottish inventory changes (1990 baseline, 2010-2012) from 2013 to 2015</t>
  </si>
  <si>
    <t>The Scottish Central scenario would fall short of existing targets (2010-2050)</t>
  </si>
  <si>
    <t>Actual emissions are Net Scottish Emission Account, the estimate for Scottish emissions against which annual targets are judged.</t>
  </si>
  <si>
    <t>Scottish sectoral reductions to 2035 compared to UK</t>
  </si>
  <si>
    <t xml:space="preserve">The transport sector for UK does not include international aviation. </t>
  </si>
  <si>
    <t>Sectoral shares of emissions in Scotland compared to UK (2013)</t>
  </si>
  <si>
    <t>Shares appear greater than 100% due to LULUCF (land use, land use change and forestry) negative emissions.</t>
  </si>
  <si>
    <t>The Baseline is a projection of GHG emissions in the absence of further effort to reduce them. Baseline GHG emissions are drawn from Government models and our own modelling at the sector level. Biomethane in the gas grid is allocated to the industry sector. This figure does not include aviation and shipping as we have not constructed a BAU scenario for this sector.</t>
  </si>
  <si>
    <t>Emission reductions in the High Ambition Scenario (2013-2030) and to 2050</t>
  </si>
  <si>
    <t>Transport includes aviation and shipping. Between 1990 and 2013 average rate of reduction of 1.4 MtCO2e, between 2013 and 2030 average rate of reduction 1.0 MtCO2e, and between 2030 and 2050 average rate of reduction 0.9 MtCO2e.</t>
  </si>
  <si>
    <t xml:space="preserve">Comparison of the Net Scottish Emissions Account from 2010 (1990-2008) and 2015 (1990- 2013) </t>
  </si>
  <si>
    <t>GHG emissions data is not available for Scotland for 1991-1994, or 1996-1997.</t>
  </si>
  <si>
    <t>Net Scottish Emissions Account, current targets and High Ambition Scenario</t>
  </si>
  <si>
    <t>Recommended annual targets (2017-2032)</t>
  </si>
</sst>
</file>

<file path=xl/styles.xml><?xml version="1.0" encoding="utf-8"?>
<styleSheet xmlns="http://schemas.openxmlformats.org/spreadsheetml/2006/main" xmlns:mc="http://schemas.openxmlformats.org/markup-compatibility/2006" xmlns:x14ac="http://schemas.microsoft.com/office/spreadsheetml/2009/9/ac" mc:Ignorable="x14ac">
  <numFmts count="55">
    <numFmt numFmtId="5" formatCode="&quot;£&quot;#,##0;\-&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_-* #,##0_-;\-* #,##0_-;_-* &quot;-&quot;??_-;_-@_-"/>
    <numFmt numFmtId="166" formatCode="0.000"/>
    <numFmt numFmtId="167" formatCode="0.0"/>
    <numFmt numFmtId="168" formatCode="_-[$€-2]* #,##0.000_-;\-[$€-2]* #,##0.000_-;_-[$€-2]* &quot;-&quot;??_-"/>
    <numFmt numFmtId="169" formatCode="[$-409]h:mm:ss\ AM/PM"/>
    <numFmt numFmtId="170" formatCode="[$$-C09]#,##0.0"/>
    <numFmt numFmtId="171" formatCode="0.0000"/>
    <numFmt numFmtId="172" formatCode="#,##0.0000"/>
    <numFmt numFmtId="173" formatCode="#,##0.0_-;\(#,##0.0\);_-* &quot;-&quot;??_-"/>
    <numFmt numFmtId="174" formatCode="&quot;to &quot;0.0000;&quot;to &quot;\-0.0000;&quot;to 0&quot;"/>
    <numFmt numFmtId="175" formatCode="_-* #,##0.0_-;\-* #,##0.0_-;_-* &quot;-&quot;??_-;_-@_-"/>
    <numFmt numFmtId="176" formatCode="#,##0.0;\-#,##0.0;\ &quot;-&quot;"/>
    <numFmt numFmtId="177" formatCode="_(* #,##0_);_(* \(#,##0\);_(* &quot;-&quot;_);_(@_)"/>
    <numFmt numFmtId="178" formatCode="_-* #,##0.00\ &quot;€&quot;_-;\-* #,##0.00\ &quot;€&quot;_-;_-* &quot;-&quot;??\ &quot;€&quot;_-;_-@_-"/>
    <numFmt numFmtId="179" formatCode="#,##0.00;\-#,##0.00;&quot;-&quot;"/>
    <numFmt numFmtId="180" formatCode="#,##0.00;#,##0.00;&quot;&quot;"/>
    <numFmt numFmtId="181" formatCode="#,##0.0;\-#,##0.0;&quot;&quot;"/>
    <numFmt numFmtId="182" formatCode="_-[$€-2]* #,##0.00_-;\-[$€-2]* #,##0.00_-;_-[$€-2]* &quot;-&quot;??_-"/>
    <numFmt numFmtId="183" formatCode="[Magenta]&quot;Err&quot;;[Magenta]&quot;Err&quot;;[Blue]&quot;OK&quot;"/>
    <numFmt numFmtId="184" formatCode="General\ &quot;.&quot;"/>
    <numFmt numFmtId="185" formatCode="#,##0_);[Red]\(#,##0\);\-_)"/>
    <numFmt numFmtId="186" formatCode="0.0_)%;[Red]\(0.0%\);0.0_)%"/>
    <numFmt numFmtId="187" formatCode="[Red][&gt;1]&quot;&gt;100 %&quot;;[Red]\(0.0%\);0.0_)%"/>
    <numFmt numFmtId="188" formatCode="[&gt;0.5]#,##0;[&lt;-0.5]\-#,##0;\-"/>
    <numFmt numFmtId="189" formatCode="#,##0;\-#,##0;\-"/>
    <numFmt numFmtId="190" formatCode="#,##0.0;\-#,##0.0;&quot;-&quot;"/>
    <numFmt numFmtId="191" formatCode="#,##0;\-#,##0;&quot;-&quot;\ "/>
    <numFmt numFmtId="192" formatCode="[&lt;0.0001]&quot;&lt;0.0001&quot;;0.0000"/>
    <numFmt numFmtId="193" formatCode="0.0%;0.0%;_-* &quot;-&quot;??_-;_-@_-"/>
    <numFmt numFmtId="194" formatCode="0.00%;0.00%;_-* &quot;-&quot;??_-;_-@_-"/>
    <numFmt numFmtId="195" formatCode="##0.0"/>
    <numFmt numFmtId="196" formatCode="##0.0\ \e"/>
    <numFmt numFmtId="197" formatCode="#,##0.0,,;\-#,##0.0,,;\-"/>
    <numFmt numFmtId="198" formatCode="#,##0,;\-#,##0,;\-"/>
    <numFmt numFmtId="199" formatCode="0.0%;\-0.0%;\-"/>
    <numFmt numFmtId="200" formatCode="#,##0.0,,;\-#,##0.0,,"/>
    <numFmt numFmtId="201" formatCode="#,##0,;\-#,##0,"/>
    <numFmt numFmtId="202" formatCode="0.0%;\-0.0%"/>
    <numFmt numFmtId="203" formatCode="0.0%"/>
    <numFmt numFmtId="204" formatCode="_(* #,##0_);_(* \(#,##0\)"/>
    <numFmt numFmtId="205" formatCode="d\-mmm\-yyyy"/>
    <numFmt numFmtId="206" formatCode="0.0\ %\ "/>
    <numFmt numFmtId="207" formatCode="#,##0.00;\(#,##0.00\)"/>
    <numFmt numFmtId="208" formatCode="_-* #,##0.00_-;\(#,##0.00\);_-* &quot;-&quot;??_-;_-@_-"/>
    <numFmt numFmtId="209" formatCode="0.00\ %\ "/>
    <numFmt numFmtId="210" formatCode="#,##0;\(#,##0\);0"/>
    <numFmt numFmtId="211" formatCode="#,##0_);[Red]\(#,##0\);\-"/>
    <numFmt numFmtId="212" formatCode="#,##0.0_);\-#,##0.0_);\-_)"/>
    <numFmt numFmtId="213" formatCode="0.00000"/>
  </numFmts>
  <fonts count="184">
    <font>
      <sz val="12"/>
      <color theme="1"/>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Calibri"/>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0"/>
      <color theme="1"/>
      <name val="Calibri"/>
      <family val="2"/>
      <scheme val="minor"/>
    </font>
    <font>
      <b/>
      <sz val="10"/>
      <color theme="1"/>
      <name val="Calibri"/>
      <family val="2"/>
      <scheme val="minor"/>
    </font>
    <font>
      <u/>
      <sz val="12"/>
      <color theme="10"/>
      <name val="Calibri"/>
      <family val="2"/>
      <scheme val="minor"/>
    </font>
    <font>
      <sz val="11"/>
      <color theme="1"/>
      <name val="Arial"/>
      <family val="2"/>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u/>
      <sz val="10"/>
      <color theme="10"/>
      <name val="Calibri"/>
      <family val="2"/>
      <scheme val="minor"/>
    </font>
    <font>
      <sz val="12"/>
      <color theme="1"/>
      <name val="Calibri"/>
      <family val="2"/>
    </font>
    <font>
      <sz val="12"/>
      <color theme="1"/>
      <name val="Myriad Pro"/>
      <family val="2"/>
    </font>
    <font>
      <b/>
      <sz val="12"/>
      <color theme="1"/>
      <name val="Arial"/>
      <family val="2"/>
    </font>
    <font>
      <b/>
      <sz val="12"/>
      <color theme="1"/>
      <name val="Calibri"/>
      <family val="2"/>
      <scheme val="minor"/>
    </font>
    <font>
      <sz val="10"/>
      <color theme="1"/>
      <name val="Myriad Pro"/>
      <family val="2"/>
    </font>
    <font>
      <sz val="10"/>
      <name val="Myriad Pro"/>
      <family val="2"/>
    </font>
    <font>
      <sz val="10"/>
      <color indexed="8"/>
      <name val="Arial"/>
      <family val="2"/>
    </font>
    <font>
      <b/>
      <sz val="10"/>
      <color indexed="18"/>
      <name val="Arial"/>
      <family val="2"/>
    </font>
    <font>
      <sz val="11"/>
      <color indexed="8"/>
      <name val="Calibri"/>
      <family val="2"/>
    </font>
    <font>
      <sz val="12"/>
      <color indexed="8"/>
      <name val="Arial"/>
      <family val="2"/>
    </font>
    <font>
      <sz val="12"/>
      <color indexed="8"/>
      <name val="Times New Roman"/>
      <family val="2"/>
    </font>
    <font>
      <sz val="10"/>
      <name val="Arial Cyr"/>
      <charset val="204"/>
    </font>
    <font>
      <sz val="9"/>
      <name val="Times New Roman"/>
      <family val="1"/>
    </font>
    <font>
      <sz val="11"/>
      <color indexed="9"/>
      <name val="Calibri"/>
      <family val="2"/>
    </font>
    <font>
      <sz val="12"/>
      <color indexed="9"/>
      <name val="Arial"/>
      <family val="2"/>
    </font>
    <font>
      <sz val="12"/>
      <color indexed="9"/>
      <name val="Times New Roman"/>
      <family val="2"/>
    </font>
    <font>
      <sz val="10"/>
      <name val="Arial Cyr"/>
    </font>
    <font>
      <b/>
      <sz val="9"/>
      <name val="Times New Roman"/>
      <family val="1"/>
    </font>
    <font>
      <sz val="9"/>
      <color indexed="8"/>
      <name val="Times New Roman"/>
      <family val="1"/>
    </font>
    <font>
      <sz val="12"/>
      <color indexed="8"/>
      <name val="Times New Roman"/>
      <family val="1"/>
    </font>
    <font>
      <sz val="11"/>
      <color indexed="20"/>
      <name val="Calibri"/>
      <family val="2"/>
    </font>
    <font>
      <sz val="12"/>
      <color rgb="FF9C0006"/>
      <name val="Arial"/>
      <family val="2"/>
    </font>
    <font>
      <sz val="12"/>
      <color indexed="20"/>
      <name val="Times New Roman"/>
      <family val="2"/>
    </font>
    <font>
      <sz val="12"/>
      <color indexed="20"/>
      <name val="Arial"/>
      <family val="2"/>
    </font>
    <font>
      <b/>
      <sz val="11"/>
      <color indexed="52"/>
      <name val="Calibri"/>
      <family val="2"/>
    </font>
    <font>
      <b/>
      <sz val="12"/>
      <color indexed="52"/>
      <name val="Arial"/>
      <family val="2"/>
    </font>
    <font>
      <b/>
      <sz val="12"/>
      <color indexed="52"/>
      <name val="Times New Roman"/>
      <family val="2"/>
    </font>
    <font>
      <b/>
      <sz val="11"/>
      <color indexed="9"/>
      <name val="Calibri"/>
      <family val="2"/>
    </font>
    <font>
      <b/>
      <sz val="12"/>
      <color indexed="9"/>
      <name val="Arial"/>
      <family val="2"/>
    </font>
    <font>
      <b/>
      <sz val="12"/>
      <color indexed="9"/>
      <name val="Times New Roman"/>
      <family val="2"/>
    </font>
    <font>
      <sz val="9"/>
      <name val="Arial"/>
      <family val="2"/>
    </font>
    <font>
      <sz val="12"/>
      <name val="Arial"/>
      <family val="2"/>
    </font>
    <font>
      <i/>
      <sz val="10"/>
      <color indexed="10"/>
      <name val="Arial"/>
      <family val="2"/>
    </font>
    <font>
      <b/>
      <sz val="10"/>
      <color indexed="12"/>
      <name val="Arial"/>
      <family val="2"/>
    </font>
    <font>
      <u/>
      <sz val="10"/>
      <color indexed="12"/>
      <name val="Arial"/>
      <family val="2"/>
    </font>
    <font>
      <b/>
      <sz val="11"/>
      <color indexed="55"/>
      <name val="Arial"/>
      <family val="2"/>
    </font>
    <font>
      <i/>
      <sz val="11"/>
      <color indexed="23"/>
      <name val="Calibri"/>
      <family val="2"/>
    </font>
    <font>
      <i/>
      <sz val="12"/>
      <color indexed="23"/>
      <name val="Arial"/>
      <family val="2"/>
    </font>
    <font>
      <i/>
      <sz val="12"/>
      <color indexed="23"/>
      <name val="Times New Roman"/>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0"/>
      <color indexed="12"/>
      <name val="Arial"/>
      <family val="2"/>
    </font>
    <font>
      <sz val="11"/>
      <color indexed="10"/>
      <name val="Arial"/>
      <family val="2"/>
    </font>
    <font>
      <sz val="8"/>
      <name val="Times New Roman"/>
      <family val="1"/>
    </font>
    <font>
      <i/>
      <sz val="8"/>
      <name val="Times New Roman"/>
      <family val="1"/>
    </font>
    <font>
      <sz val="11"/>
      <color indexed="17"/>
      <name val="Calibri"/>
      <family val="2"/>
    </font>
    <font>
      <sz val="12"/>
      <color indexed="17"/>
      <name val="Arial"/>
      <family val="2"/>
    </font>
    <font>
      <sz val="12"/>
      <color indexed="17"/>
      <name val="Times New Roman"/>
      <family val="2"/>
    </font>
    <font>
      <sz val="8"/>
      <name val="Arial"/>
      <family val="2"/>
    </font>
    <font>
      <b/>
      <sz val="9"/>
      <color indexed="18"/>
      <name val="Arial"/>
      <family val="2"/>
    </font>
    <font>
      <b/>
      <sz val="9"/>
      <color indexed="8"/>
      <name val="Arial"/>
      <family val="2"/>
    </font>
    <font>
      <sz val="14"/>
      <name val="Arial"/>
      <family val="2"/>
    </font>
    <font>
      <b/>
      <sz val="15"/>
      <color indexed="56"/>
      <name val="Calibri"/>
      <family val="2"/>
    </font>
    <font>
      <b/>
      <sz val="12"/>
      <color indexed="12"/>
      <name val="Arial"/>
      <family val="2"/>
    </font>
    <font>
      <b/>
      <sz val="10"/>
      <name val="Arial"/>
      <family val="2"/>
    </font>
    <font>
      <b/>
      <sz val="13"/>
      <color indexed="56"/>
      <name val="Calibri"/>
      <family val="2"/>
    </font>
    <font>
      <b/>
      <sz val="10"/>
      <color indexed="9"/>
      <name val="Arial"/>
      <family val="2"/>
    </font>
    <font>
      <b/>
      <sz val="13"/>
      <color indexed="56"/>
      <name val="Arial"/>
      <family val="2"/>
    </font>
    <font>
      <b/>
      <sz val="12"/>
      <name val="Arial"/>
      <family val="2"/>
    </font>
    <font>
      <b/>
      <sz val="11"/>
      <color indexed="56"/>
      <name val="Calibri"/>
      <family val="2"/>
    </font>
    <font>
      <b/>
      <sz val="11"/>
      <color indexed="56"/>
      <name val="Arial"/>
      <family val="2"/>
    </font>
    <font>
      <b/>
      <i/>
      <sz val="12"/>
      <name val="Arial"/>
      <family val="2"/>
    </font>
    <font>
      <b/>
      <sz val="11"/>
      <color indexed="56"/>
      <name val="Times New Roman"/>
      <family val="2"/>
    </font>
    <font>
      <b/>
      <i/>
      <sz val="10"/>
      <name val="Arial"/>
      <family val="2"/>
    </font>
    <font>
      <i/>
      <sz val="10"/>
      <name val="Arial"/>
      <family val="2"/>
    </font>
    <font>
      <b/>
      <sz val="12"/>
      <name val="Times New Roman"/>
      <family val="1"/>
    </font>
    <font>
      <u/>
      <sz val="11"/>
      <color indexed="12"/>
      <name val="Calibri"/>
      <family val="2"/>
    </font>
    <font>
      <b/>
      <sz val="10"/>
      <color indexed="56"/>
      <name val="Wingdings"/>
      <charset val="2"/>
    </font>
    <font>
      <u/>
      <sz val="8"/>
      <name val="Arial Narrow"/>
      <family val="2"/>
    </font>
    <font>
      <b/>
      <u/>
      <sz val="8"/>
      <color indexed="9"/>
      <name val="Arial Narrow"/>
      <family val="2"/>
    </font>
    <font>
      <sz val="7"/>
      <name val="Arial"/>
      <family val="2"/>
    </font>
    <font>
      <sz val="11"/>
      <color indexed="62"/>
      <name val="Calibri"/>
      <family val="2"/>
    </font>
    <font>
      <sz val="11"/>
      <color rgb="FF3F3F76"/>
      <name val="Calibri"/>
      <family val="2"/>
      <scheme val="minor"/>
    </font>
    <font>
      <sz val="12"/>
      <color indexed="62"/>
      <name val="Arial"/>
      <family val="2"/>
    </font>
    <font>
      <sz val="10"/>
      <color indexed="62"/>
      <name val="Arial"/>
      <family val="2"/>
    </font>
    <font>
      <b/>
      <sz val="12"/>
      <color indexed="8"/>
      <name val="Times New Roman"/>
      <family val="1"/>
    </font>
    <font>
      <sz val="11"/>
      <color indexed="52"/>
      <name val="Calibri"/>
      <family val="2"/>
    </font>
    <font>
      <sz val="12"/>
      <color indexed="52"/>
      <name val="Arial"/>
      <family val="2"/>
    </font>
    <font>
      <sz val="12"/>
      <color indexed="52"/>
      <name val="Times New Roman"/>
      <family val="2"/>
    </font>
    <font>
      <sz val="10"/>
      <color indexed="18"/>
      <name val="Arial"/>
      <family val="2"/>
    </font>
    <font>
      <i/>
      <sz val="10"/>
      <color indexed="44"/>
      <name val="Arial"/>
      <family val="2"/>
    </font>
    <font>
      <i/>
      <sz val="10"/>
      <color indexed="40"/>
      <name val="Arial"/>
      <family val="2"/>
    </font>
    <font>
      <b/>
      <sz val="14"/>
      <name val="Arial"/>
      <family val="2"/>
    </font>
    <font>
      <sz val="11"/>
      <color indexed="60"/>
      <name val="Calibri"/>
      <family val="2"/>
    </font>
    <font>
      <sz val="12"/>
      <color indexed="60"/>
      <name val="Arial"/>
      <family val="2"/>
    </font>
    <font>
      <sz val="12"/>
      <color indexed="60"/>
      <name val="Times New Roman"/>
      <family val="2"/>
    </font>
    <font>
      <sz val="12"/>
      <name val="Helv"/>
    </font>
    <font>
      <sz val="10"/>
      <name val="Courier"/>
      <family val="3"/>
    </font>
    <font>
      <sz val="8"/>
      <name val="Helvetica"/>
      <family val="2"/>
    </font>
    <font>
      <b/>
      <sz val="11"/>
      <color indexed="63"/>
      <name val="Calibri"/>
      <family val="2"/>
    </font>
    <font>
      <b/>
      <sz val="12"/>
      <color indexed="63"/>
      <name val="Arial"/>
      <family val="2"/>
    </font>
    <font>
      <b/>
      <sz val="12"/>
      <color indexed="63"/>
      <name val="Times New Roman"/>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sz val="11"/>
      <name val="Calibri"/>
      <family val="2"/>
      <scheme val="minor"/>
    </font>
    <font>
      <b/>
      <sz val="11"/>
      <color indexed="8"/>
      <name val="Calibri"/>
      <family val="2"/>
    </font>
    <font>
      <b/>
      <sz val="12"/>
      <color indexed="8"/>
      <name val="Times New Roman"/>
      <family val="2"/>
    </font>
    <font>
      <sz val="11"/>
      <color indexed="10"/>
      <name val="Calibri"/>
      <family val="2"/>
    </font>
    <font>
      <sz val="12"/>
      <color indexed="10"/>
      <name val="Arial"/>
      <family val="2"/>
    </font>
    <font>
      <sz val="12"/>
      <color indexed="10"/>
      <name val="Times New Roman"/>
      <family val="2"/>
    </font>
    <font>
      <u/>
      <sz val="10"/>
      <color indexed="12"/>
      <name val="Times New Roman"/>
      <family val="1"/>
    </font>
    <font>
      <sz val="10"/>
      <name val="MS Sans Serif"/>
      <family val="2"/>
    </font>
    <font>
      <sz val="13"/>
      <name val="Tms Rmn"/>
    </font>
    <font>
      <sz val="10"/>
      <name val="Gill Sans MT"/>
    </font>
    <font>
      <b/>
      <sz val="11"/>
      <name val="Arial"/>
      <family val="2"/>
    </font>
    <font>
      <u/>
      <sz val="12"/>
      <color indexed="12"/>
      <name val="Arial"/>
      <family val="2"/>
    </font>
    <font>
      <sz val="10"/>
      <color indexed="12"/>
      <name val="Times New Roman"/>
      <family val="1"/>
    </font>
    <font>
      <sz val="10"/>
      <color indexed="54"/>
      <name val="Arial"/>
      <family val="2"/>
    </font>
    <font>
      <sz val="9"/>
      <color indexed="8"/>
      <name val="Arial"/>
      <family val="2"/>
    </font>
    <font>
      <i/>
      <sz val="12"/>
      <name val="Times New Roman"/>
      <family val="1"/>
    </font>
    <font>
      <sz val="14"/>
      <color indexed="50"/>
      <name val="Arial"/>
      <family val="2"/>
    </font>
    <font>
      <sz val="6"/>
      <name val="Arial"/>
      <family val="2"/>
    </font>
    <font>
      <b/>
      <sz val="8.5"/>
      <color indexed="50"/>
      <name val="Arial"/>
      <family val="2"/>
    </font>
    <font>
      <sz val="8"/>
      <color indexed="8"/>
      <name val="Arial"/>
      <family val="2"/>
    </font>
    <font>
      <b/>
      <sz val="7"/>
      <color indexed="9"/>
      <name val="Arial"/>
      <family val="2"/>
    </font>
    <font>
      <b/>
      <sz val="7"/>
      <name val="Arial"/>
      <family val="2"/>
    </font>
    <font>
      <sz val="7"/>
      <color indexed="8"/>
      <name val="Arial"/>
      <family val="2"/>
    </font>
    <font>
      <sz val="6.5"/>
      <name val="Arial"/>
      <family val="2"/>
    </font>
    <font>
      <sz val="8"/>
      <name val="Times"/>
      <family val="1"/>
    </font>
    <font>
      <b/>
      <sz val="10"/>
      <color theme="1"/>
      <name val="Myriad Pro"/>
      <family val="2"/>
    </font>
    <font>
      <sz val="10"/>
      <color indexed="8"/>
      <name val="Myriad Pro"/>
      <family val="2"/>
    </font>
    <font>
      <u/>
      <sz val="12"/>
      <color theme="10"/>
      <name val="Myriad Pro"/>
      <family val="2"/>
    </font>
    <font>
      <sz val="10"/>
      <color rgb="FF000000"/>
      <name val="Myriad Pro"/>
      <family val="2"/>
    </font>
    <font>
      <u/>
      <sz val="10"/>
      <color theme="10"/>
      <name val="Myriad Pro"/>
      <family val="2"/>
    </font>
    <font>
      <b/>
      <sz val="10"/>
      <color indexed="8"/>
      <name val="Myriad Pro"/>
      <family val="2"/>
    </font>
    <font>
      <b/>
      <sz val="12"/>
      <color theme="1"/>
      <name val="Myriad Pro"/>
      <family val="2"/>
    </font>
    <font>
      <b/>
      <sz val="10"/>
      <name val="Myriad Pro"/>
      <family val="2"/>
    </font>
    <font>
      <i/>
      <sz val="10"/>
      <color theme="1"/>
      <name val="Myriad Pro"/>
      <family val="2"/>
    </font>
    <font>
      <sz val="10"/>
      <color theme="0"/>
      <name val="Myriad Pro"/>
      <family val="2"/>
    </font>
  </fonts>
  <fills count="8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51"/>
        <bgColor indexed="64"/>
      </patternFill>
    </fill>
    <fill>
      <patternFill patternType="solid">
        <fgColor indexed="22"/>
        <bgColor indexed="64"/>
      </patternFill>
    </fill>
    <fill>
      <patternFill patternType="solid">
        <fgColor indexed="17"/>
        <bgColor indexed="64"/>
      </patternFill>
    </fill>
    <fill>
      <patternFill patternType="solid">
        <fgColor indexed="63"/>
        <bgColor indexed="64"/>
      </patternFill>
    </fill>
    <fill>
      <patternFill patternType="solid">
        <fgColor indexed="62"/>
        <bgColor indexed="64"/>
      </patternFill>
    </fill>
    <fill>
      <patternFill patternType="solid">
        <fgColor indexed="26"/>
        <bgColor indexed="64"/>
      </patternFill>
    </fill>
    <fill>
      <patternFill patternType="solid">
        <fgColor indexed="23"/>
        <bgColor indexed="64"/>
      </patternFill>
    </fill>
    <fill>
      <patternFill patternType="gray125">
        <fgColor indexed="43"/>
      </patternFill>
    </fill>
    <fill>
      <patternFill patternType="lightGray">
        <fgColor indexed="43"/>
      </patternFill>
    </fill>
    <fill>
      <patternFill patternType="solid">
        <fgColor indexed="9"/>
        <bgColor indexed="64"/>
      </patternFill>
    </fill>
    <fill>
      <patternFill patternType="solid">
        <fgColor indexed="55"/>
        <bgColor indexed="64"/>
      </patternFill>
    </fill>
    <fill>
      <patternFill patternType="solid">
        <fgColor indexed="26"/>
      </patternFill>
    </fill>
    <fill>
      <patternFill patternType="darkTrellis"/>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44"/>
        <bgColor indexed="64"/>
      </patternFill>
    </fill>
    <fill>
      <patternFill patternType="solid">
        <fgColor indexed="24"/>
        <bgColor indexed="64"/>
      </patternFill>
    </fill>
    <fill>
      <patternFill patternType="solid">
        <fgColor indexed="13"/>
        <bgColor indexed="64"/>
      </patternFill>
    </fill>
    <fill>
      <patternFill patternType="solid">
        <fgColor rgb="FFFFCC66"/>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1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right style="medium">
        <color indexed="8"/>
      </right>
      <top/>
      <bottom/>
      <diagonal/>
    </border>
    <border>
      <left/>
      <right/>
      <top/>
      <bottom style="thick">
        <color indexed="62"/>
      </bottom>
      <diagonal/>
    </border>
    <border>
      <left/>
      <right/>
      <top/>
      <bottom style="thin">
        <color indexed="64"/>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8"/>
      </top>
      <bottom/>
      <diagonal/>
    </border>
    <border>
      <left/>
      <right/>
      <top/>
      <bottom style="thick">
        <color indexed="48"/>
      </bottom>
      <diagonal/>
    </border>
    <border>
      <left/>
      <right/>
      <top style="thick">
        <color indexed="48"/>
      </top>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64"/>
      </top>
      <bottom style="thin">
        <color indexed="64"/>
      </bottom>
      <diagonal/>
    </border>
    <border>
      <left style="thin">
        <color indexed="54"/>
      </left>
      <right/>
      <top style="thin">
        <color indexed="54"/>
      </top>
      <bottom style="medium">
        <color indexed="54"/>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right/>
      <top style="thin">
        <color indexed="64"/>
      </top>
      <bottom style="medium">
        <color indexed="64"/>
      </bottom>
      <diagonal/>
    </border>
    <border>
      <left/>
      <right/>
      <top/>
      <bottom style="thin">
        <color indexed="50"/>
      </bottom>
      <diagonal/>
    </border>
  </borders>
  <cellStyleXfs count="1853">
    <xf numFmtId="0" fontId="0" fillId="0" borderId="0"/>
    <xf numFmtId="43" fontId="8" fillId="0" borderId="0" applyFont="0" applyFill="0" applyBorder="0" applyAlignment="0" applyProtection="0"/>
    <xf numFmtId="164" fontId="6"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6" fillId="0" borderId="0"/>
    <xf numFmtId="9" fontId="8" fillId="0" borderId="0" applyFont="0" applyFill="0" applyBorder="0" applyAlignment="0" applyProtection="0"/>
    <xf numFmtId="0" fontId="8" fillId="0" borderId="0"/>
    <xf numFmtId="43" fontId="7" fillId="0" borderId="0" applyFont="0" applyFill="0" applyBorder="0" applyAlignment="0" applyProtection="0"/>
    <xf numFmtId="9" fontId="7" fillId="0" borderId="0" applyFont="0" applyFill="0" applyBorder="0" applyAlignment="0" applyProtection="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4" applyNumberFormat="0" applyAlignment="0" applyProtection="0"/>
    <xf numFmtId="0" fontId="24" fillId="7" borderId="5" applyNumberFormat="0" applyAlignment="0" applyProtection="0"/>
    <xf numFmtId="0" fontId="25" fillId="7" borderId="4" applyNumberFormat="0" applyAlignment="0" applyProtection="0"/>
    <xf numFmtId="0" fontId="26" fillId="0" borderId="6" applyNumberFormat="0" applyFill="0" applyAlignment="0" applyProtection="0"/>
    <xf numFmtId="0" fontId="27" fillId="8"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5" fillId="0" borderId="9" applyNumberFormat="0" applyFill="0" applyAlignment="0" applyProtection="0"/>
    <xf numFmtId="0" fontId="30"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0" fillId="33" borderId="0" applyNumberFormat="0" applyBorder="0" applyAlignment="0" applyProtection="0"/>
    <xf numFmtId="0" fontId="4" fillId="0" borderId="0" applyNumberFormat="0" applyFont="0" applyFill="0" applyBorder="0" applyProtection="0">
      <alignment vertical="center"/>
    </xf>
    <xf numFmtId="0" fontId="4" fillId="9" borderId="8" applyNumberFormat="0" applyFont="0" applyAlignment="0" applyProtection="0"/>
    <xf numFmtId="0" fontId="6" fillId="0" borderId="0"/>
    <xf numFmtId="0" fontId="3" fillId="0" borderId="0" applyNumberFormat="0" applyFont="0" applyFill="0" applyBorder="0" applyProtection="0">
      <alignment vertical="center"/>
    </xf>
    <xf numFmtId="0" fontId="6" fillId="0" borderId="0"/>
    <xf numFmtId="0" fontId="6" fillId="0" borderId="0"/>
    <xf numFmtId="168"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alignment vertical="top"/>
    </xf>
    <xf numFmtId="0" fontId="38" fillId="0" borderId="0">
      <alignment vertical="top"/>
    </xf>
    <xf numFmtId="0" fontId="39" fillId="0" borderId="10" applyNumberFormat="0" applyFill="0" applyProtection="0">
      <alignment horizontal="center"/>
    </xf>
    <xf numFmtId="167" fontId="6" fillId="0" borderId="0" applyFont="0" applyFill="0" applyBorder="0" applyProtection="0">
      <alignment horizontal="right"/>
    </xf>
    <xf numFmtId="167" fontId="6" fillId="0" borderId="0" applyFont="0" applyFill="0" applyBorder="0" applyProtection="0">
      <alignment horizontal="right"/>
    </xf>
    <xf numFmtId="0" fontId="40" fillId="34" borderId="0" applyNumberFormat="0" applyBorder="0" applyAlignment="0" applyProtection="0"/>
    <xf numFmtId="0" fontId="41" fillId="34" borderId="0" applyNumberFormat="0" applyBorder="0" applyAlignment="0" applyProtection="0"/>
    <xf numFmtId="169" fontId="42" fillId="34" borderId="0" applyNumberFormat="0" applyBorder="0" applyAlignment="0" applyProtection="0"/>
    <xf numFmtId="169" fontId="42" fillId="34" borderId="0" applyNumberFormat="0" applyBorder="0" applyAlignment="0" applyProtection="0"/>
    <xf numFmtId="0" fontId="40" fillId="35" borderId="0" applyNumberFormat="0" applyBorder="0" applyAlignment="0" applyProtection="0"/>
    <xf numFmtId="0" fontId="41" fillId="35" borderId="0" applyNumberFormat="0" applyBorder="0" applyAlignment="0" applyProtection="0"/>
    <xf numFmtId="169" fontId="42" fillId="35" borderId="0" applyNumberFormat="0" applyBorder="0" applyAlignment="0" applyProtection="0"/>
    <xf numFmtId="169" fontId="42" fillId="35" borderId="0" applyNumberFormat="0" applyBorder="0" applyAlignment="0" applyProtection="0"/>
    <xf numFmtId="0" fontId="40" fillId="36" borderId="0" applyNumberFormat="0" applyBorder="0" applyAlignment="0" applyProtection="0"/>
    <xf numFmtId="0" fontId="41" fillId="36" borderId="0" applyNumberFormat="0" applyBorder="0" applyAlignment="0" applyProtection="0"/>
    <xf numFmtId="169" fontId="42" fillId="36" borderId="0" applyNumberFormat="0" applyBorder="0" applyAlignment="0" applyProtection="0"/>
    <xf numFmtId="169" fontId="42" fillId="36" borderId="0" applyNumberFormat="0" applyBorder="0" applyAlignment="0" applyProtection="0"/>
    <xf numFmtId="0" fontId="40" fillId="37" borderId="0" applyNumberFormat="0" applyBorder="0" applyAlignment="0" applyProtection="0"/>
    <xf numFmtId="170" fontId="3" fillId="23" borderId="0" applyNumberFormat="0" applyBorder="0" applyAlignment="0" applyProtection="0"/>
    <xf numFmtId="170" fontId="3" fillId="23" borderId="0" applyNumberFormat="0" applyBorder="0" applyAlignment="0" applyProtection="0"/>
    <xf numFmtId="169" fontId="42" fillId="37" borderId="0" applyNumberFormat="0" applyBorder="0" applyAlignment="0" applyProtection="0"/>
    <xf numFmtId="170" fontId="3" fillId="23" borderId="0" applyNumberFormat="0" applyBorder="0" applyAlignment="0" applyProtection="0"/>
    <xf numFmtId="0" fontId="41" fillId="37" borderId="0" applyNumberFormat="0" applyBorder="0" applyAlignment="0" applyProtection="0"/>
    <xf numFmtId="169" fontId="42" fillId="37" borderId="0" applyNumberFormat="0" applyBorder="0" applyAlignment="0" applyProtection="0"/>
    <xf numFmtId="169" fontId="42" fillId="37" borderId="0" applyNumberFormat="0" applyBorder="0" applyAlignment="0" applyProtection="0"/>
    <xf numFmtId="0" fontId="40" fillId="38" borderId="0" applyNumberFormat="0" applyBorder="0" applyAlignment="0" applyProtection="0"/>
    <xf numFmtId="0" fontId="41" fillId="38" borderId="0" applyNumberFormat="0" applyBorder="0" applyAlignment="0" applyProtection="0"/>
    <xf numFmtId="169" fontId="42" fillId="38" borderId="0" applyNumberFormat="0" applyBorder="0" applyAlignment="0" applyProtection="0"/>
    <xf numFmtId="169" fontId="42" fillId="38" borderId="0" applyNumberFormat="0" applyBorder="0" applyAlignment="0" applyProtection="0"/>
    <xf numFmtId="0" fontId="40" fillId="39" borderId="0" applyNumberFormat="0" applyBorder="0" applyAlignment="0" applyProtection="0"/>
    <xf numFmtId="0" fontId="41" fillId="39" borderId="0" applyNumberFormat="0" applyBorder="0" applyAlignment="0" applyProtection="0"/>
    <xf numFmtId="169" fontId="42" fillId="39" borderId="0" applyNumberFormat="0" applyBorder="0" applyAlignment="0" applyProtection="0"/>
    <xf numFmtId="169" fontId="42" fillId="39" borderId="0" applyNumberFormat="0" applyBorder="0" applyAlignment="0" applyProtection="0"/>
    <xf numFmtId="170" fontId="43" fillId="0" borderId="0" applyNumberFormat="0" applyFont="0" applyFill="0" applyBorder="0" applyProtection="0">
      <alignment horizontal="left" vertical="center" indent="2"/>
    </xf>
    <xf numFmtId="170" fontId="43" fillId="0" borderId="0" applyNumberFormat="0" applyFont="0" applyFill="0" applyBorder="0" applyProtection="0">
      <alignment horizontal="left" vertical="center" indent="2"/>
    </xf>
    <xf numFmtId="169" fontId="43" fillId="0" borderId="0" applyNumberFormat="0" applyFont="0" applyFill="0" applyBorder="0" applyProtection="0">
      <alignment horizontal="left" vertical="center" indent="2"/>
    </xf>
    <xf numFmtId="49" fontId="44" fillId="0" borderId="11" applyNumberFormat="0" applyFont="0" applyFill="0" applyBorder="0" applyProtection="0">
      <alignment horizontal="left" vertical="center" indent="2"/>
    </xf>
    <xf numFmtId="166" fontId="6" fillId="0" borderId="0" applyFont="0" applyFill="0" applyBorder="0" applyProtection="0">
      <alignment horizontal="right"/>
    </xf>
    <xf numFmtId="166" fontId="6" fillId="0" borderId="0" applyFont="0" applyFill="0" applyBorder="0" applyProtection="0">
      <alignment horizontal="right"/>
    </xf>
    <xf numFmtId="0" fontId="40" fillId="40" borderId="0" applyNumberFormat="0" applyBorder="0" applyAlignment="0" applyProtection="0"/>
    <xf numFmtId="0" fontId="41" fillId="40" borderId="0" applyNumberFormat="0" applyBorder="0" applyAlignment="0" applyProtection="0"/>
    <xf numFmtId="169" fontId="42" fillId="40" borderId="0" applyNumberFormat="0" applyBorder="0" applyAlignment="0" applyProtection="0"/>
    <xf numFmtId="169" fontId="42" fillId="40" borderId="0" applyNumberFormat="0" applyBorder="0" applyAlignment="0" applyProtection="0"/>
    <xf numFmtId="0" fontId="40" fillId="41" borderId="0" applyNumberFormat="0" applyBorder="0" applyAlignment="0" applyProtection="0"/>
    <xf numFmtId="0" fontId="41" fillId="41" borderId="0" applyNumberFormat="0" applyBorder="0" applyAlignment="0" applyProtection="0"/>
    <xf numFmtId="169" fontId="42" fillId="41" borderId="0" applyNumberFormat="0" applyBorder="0" applyAlignment="0" applyProtection="0"/>
    <xf numFmtId="169" fontId="42" fillId="41" borderId="0" applyNumberFormat="0" applyBorder="0" applyAlignment="0" applyProtection="0"/>
    <xf numFmtId="0" fontId="40" fillId="42" borderId="0" applyNumberFormat="0" applyBorder="0" applyAlignment="0" applyProtection="0"/>
    <xf numFmtId="0" fontId="41" fillId="42" borderId="0" applyNumberFormat="0" applyBorder="0" applyAlignment="0" applyProtection="0"/>
    <xf numFmtId="169" fontId="42" fillId="42" borderId="0" applyNumberFormat="0" applyBorder="0" applyAlignment="0" applyProtection="0"/>
    <xf numFmtId="169" fontId="42" fillId="42" borderId="0" applyNumberFormat="0" applyBorder="0" applyAlignment="0" applyProtection="0"/>
    <xf numFmtId="0" fontId="40" fillId="37" borderId="0" applyNumberFormat="0" applyBorder="0" applyAlignment="0" applyProtection="0"/>
    <xf numFmtId="170" fontId="7" fillId="24" borderId="0" applyNumberFormat="0" applyBorder="0" applyAlignment="0" applyProtection="0"/>
    <xf numFmtId="169" fontId="42" fillId="37" borderId="0" applyNumberFormat="0" applyBorder="0" applyAlignment="0" applyProtection="0"/>
    <xf numFmtId="0" fontId="41" fillId="37" borderId="0" applyNumberFormat="0" applyBorder="0" applyAlignment="0" applyProtection="0"/>
    <xf numFmtId="169" fontId="42" fillId="37" borderId="0" applyNumberFormat="0" applyBorder="0" applyAlignment="0" applyProtection="0"/>
    <xf numFmtId="169" fontId="42" fillId="37" borderId="0" applyNumberFormat="0" applyBorder="0" applyAlignment="0" applyProtection="0"/>
    <xf numFmtId="0" fontId="40" fillId="40" borderId="0" applyNumberFormat="0" applyBorder="0" applyAlignment="0" applyProtection="0"/>
    <xf numFmtId="0" fontId="41" fillId="40" borderId="0" applyNumberFormat="0" applyBorder="0" applyAlignment="0" applyProtection="0"/>
    <xf numFmtId="169" fontId="42" fillId="40" borderId="0" applyNumberFormat="0" applyBorder="0" applyAlignment="0" applyProtection="0"/>
    <xf numFmtId="169" fontId="42" fillId="40" borderId="0" applyNumberFormat="0" applyBorder="0" applyAlignment="0" applyProtection="0"/>
    <xf numFmtId="0" fontId="40" fillId="43" borderId="0" applyNumberFormat="0" applyBorder="0" applyAlignment="0" applyProtection="0"/>
    <xf numFmtId="0" fontId="41" fillId="43" borderId="0" applyNumberFormat="0" applyBorder="0" applyAlignment="0" applyProtection="0"/>
    <xf numFmtId="169" fontId="42" fillId="43" borderId="0" applyNumberFormat="0" applyBorder="0" applyAlignment="0" applyProtection="0"/>
    <xf numFmtId="169" fontId="42" fillId="43" borderId="0" applyNumberFormat="0" applyBorder="0" applyAlignment="0" applyProtection="0"/>
    <xf numFmtId="171" fontId="6" fillId="0" borderId="0" applyFont="0" applyFill="0" applyBorder="0" applyProtection="0">
      <alignment horizontal="right"/>
    </xf>
    <xf numFmtId="171" fontId="6" fillId="0" borderId="0" applyFont="0" applyFill="0" applyBorder="0" applyProtection="0">
      <alignment horizontal="right"/>
    </xf>
    <xf numFmtId="0" fontId="43" fillId="0" borderId="0" applyNumberFormat="0" applyFont="0" applyFill="0" applyBorder="0" applyProtection="0">
      <alignment horizontal="left" vertical="center" indent="5"/>
    </xf>
    <xf numFmtId="0" fontId="6" fillId="0" borderId="0"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49" fontId="44" fillId="0" borderId="12" applyNumberFormat="0" applyFont="0" applyFill="0" applyBorder="0" applyProtection="0">
      <alignment horizontal="left" vertical="center" indent="5"/>
    </xf>
    <xf numFmtId="0" fontId="45" fillId="44" borderId="0" applyNumberFormat="0" applyBorder="0" applyAlignment="0" applyProtection="0"/>
    <xf numFmtId="0" fontId="46" fillId="44" borderId="0" applyNumberFormat="0" applyBorder="0" applyAlignment="0" applyProtection="0"/>
    <xf numFmtId="169" fontId="47" fillId="44" borderId="0" applyNumberFormat="0" applyBorder="0" applyAlignment="0" applyProtection="0"/>
    <xf numFmtId="169" fontId="47" fillId="44" borderId="0" applyNumberFormat="0" applyBorder="0" applyAlignment="0" applyProtection="0"/>
    <xf numFmtId="0" fontId="45" fillId="41" borderId="0" applyNumberFormat="0" applyBorder="0" applyAlignment="0" applyProtection="0"/>
    <xf numFmtId="0" fontId="46" fillId="41" borderId="0" applyNumberFormat="0" applyBorder="0" applyAlignment="0" applyProtection="0"/>
    <xf numFmtId="169" fontId="47" fillId="41" borderId="0" applyNumberFormat="0" applyBorder="0" applyAlignment="0" applyProtection="0"/>
    <xf numFmtId="169" fontId="47" fillId="41" borderId="0" applyNumberFormat="0" applyBorder="0" applyAlignment="0" applyProtection="0"/>
    <xf numFmtId="0" fontId="45" fillId="42" borderId="0" applyNumberFormat="0" applyBorder="0" applyAlignment="0" applyProtection="0"/>
    <xf numFmtId="0" fontId="46" fillId="42" borderId="0" applyNumberFormat="0" applyBorder="0" applyAlignment="0" applyProtection="0"/>
    <xf numFmtId="169" fontId="47" fillId="42" borderId="0" applyNumberFormat="0" applyBorder="0" applyAlignment="0" applyProtection="0"/>
    <xf numFmtId="169" fontId="47" fillId="42" borderId="0" applyNumberFormat="0" applyBorder="0" applyAlignment="0" applyProtection="0"/>
    <xf numFmtId="0" fontId="45" fillId="45" borderId="0" applyNumberFormat="0" applyBorder="0" applyAlignment="0" applyProtection="0"/>
    <xf numFmtId="0" fontId="46" fillId="45" borderId="0" applyNumberFormat="0" applyBorder="0" applyAlignment="0" applyProtection="0"/>
    <xf numFmtId="169" fontId="47" fillId="45" borderId="0" applyNumberFormat="0" applyBorder="0" applyAlignment="0" applyProtection="0"/>
    <xf numFmtId="169" fontId="47" fillId="45" borderId="0" applyNumberFormat="0" applyBorder="0" applyAlignment="0" applyProtection="0"/>
    <xf numFmtId="0" fontId="45" fillId="46" borderId="0" applyNumberFormat="0" applyBorder="0" applyAlignment="0" applyProtection="0"/>
    <xf numFmtId="0" fontId="46" fillId="46" borderId="0" applyNumberFormat="0" applyBorder="0" applyAlignment="0" applyProtection="0"/>
    <xf numFmtId="169" fontId="47" fillId="46" borderId="0" applyNumberFormat="0" applyBorder="0" applyAlignment="0" applyProtection="0"/>
    <xf numFmtId="169" fontId="47" fillId="46" borderId="0" applyNumberFormat="0" applyBorder="0" applyAlignment="0" applyProtection="0"/>
    <xf numFmtId="0" fontId="45" fillId="47" borderId="0" applyNumberFormat="0" applyBorder="0" applyAlignment="0" applyProtection="0"/>
    <xf numFmtId="0" fontId="46" fillId="47" borderId="0" applyNumberFormat="0" applyBorder="0" applyAlignment="0" applyProtection="0"/>
    <xf numFmtId="169" fontId="47" fillId="47" borderId="0" applyNumberFormat="0" applyBorder="0" applyAlignment="0" applyProtection="0"/>
    <xf numFmtId="169" fontId="47" fillId="47" borderId="0" applyNumberFormat="0" applyBorder="0" applyAlignment="0" applyProtection="0"/>
    <xf numFmtId="0" fontId="45" fillId="48" borderId="0" applyNumberFormat="0" applyBorder="0" applyAlignment="0" applyProtection="0"/>
    <xf numFmtId="0" fontId="46" fillId="48" borderId="0" applyNumberFormat="0" applyBorder="0" applyAlignment="0" applyProtection="0"/>
    <xf numFmtId="169" fontId="47" fillId="48" borderId="0" applyNumberFormat="0" applyBorder="0" applyAlignment="0" applyProtection="0"/>
    <xf numFmtId="169" fontId="47" fillId="48" borderId="0" applyNumberFormat="0" applyBorder="0" applyAlignment="0" applyProtection="0"/>
    <xf numFmtId="0" fontId="45" fillId="49" borderId="0" applyNumberFormat="0" applyBorder="0" applyAlignment="0" applyProtection="0"/>
    <xf numFmtId="0" fontId="46" fillId="49" borderId="0" applyNumberFormat="0" applyBorder="0" applyAlignment="0" applyProtection="0"/>
    <xf numFmtId="169" fontId="47" fillId="49" borderId="0" applyNumberFormat="0" applyBorder="0" applyAlignment="0" applyProtection="0"/>
    <xf numFmtId="169" fontId="47" fillId="49" borderId="0" applyNumberFormat="0" applyBorder="0" applyAlignment="0" applyProtection="0"/>
    <xf numFmtId="0" fontId="45" fillId="50" borderId="0" applyNumberFormat="0" applyBorder="0" applyAlignment="0" applyProtection="0"/>
    <xf numFmtId="0" fontId="46" fillId="50" borderId="0" applyNumberFormat="0" applyBorder="0" applyAlignment="0" applyProtection="0"/>
    <xf numFmtId="169" fontId="47" fillId="50" borderId="0" applyNumberFormat="0" applyBorder="0" applyAlignment="0" applyProtection="0"/>
    <xf numFmtId="169" fontId="47" fillId="50" borderId="0" applyNumberFormat="0" applyBorder="0" applyAlignment="0" applyProtection="0"/>
    <xf numFmtId="0" fontId="45" fillId="45" borderId="0" applyNumberFormat="0" applyBorder="0" applyAlignment="0" applyProtection="0"/>
    <xf numFmtId="0" fontId="46" fillId="45" borderId="0" applyNumberFormat="0" applyBorder="0" applyAlignment="0" applyProtection="0"/>
    <xf numFmtId="169" fontId="47" fillId="45" borderId="0" applyNumberFormat="0" applyBorder="0" applyAlignment="0" applyProtection="0"/>
    <xf numFmtId="169" fontId="47" fillId="45" borderId="0" applyNumberFormat="0" applyBorder="0" applyAlignment="0" applyProtection="0"/>
    <xf numFmtId="0" fontId="45" fillId="46" borderId="0" applyNumberFormat="0" applyBorder="0" applyAlignment="0" applyProtection="0"/>
    <xf numFmtId="0" fontId="46" fillId="46" borderId="0" applyNumberFormat="0" applyBorder="0" applyAlignment="0" applyProtection="0"/>
    <xf numFmtId="169" fontId="47" fillId="46" borderId="0" applyNumberFormat="0" applyBorder="0" applyAlignment="0" applyProtection="0"/>
    <xf numFmtId="169" fontId="47" fillId="46" borderId="0" applyNumberFormat="0" applyBorder="0" applyAlignment="0" applyProtection="0"/>
    <xf numFmtId="0" fontId="45" fillId="51" borderId="0" applyNumberFormat="0" applyBorder="0" applyAlignment="0" applyProtection="0"/>
    <xf numFmtId="0" fontId="46" fillId="51" borderId="0" applyNumberFormat="0" applyBorder="0" applyAlignment="0" applyProtection="0"/>
    <xf numFmtId="169" fontId="47" fillId="51" borderId="0" applyNumberFormat="0" applyBorder="0" applyAlignment="0" applyProtection="0"/>
    <xf numFmtId="169" fontId="47" fillId="51" borderId="0" applyNumberFormat="0" applyBorder="0" applyAlignment="0" applyProtection="0"/>
    <xf numFmtId="170" fontId="48" fillId="0" borderId="0"/>
    <xf numFmtId="170" fontId="48" fillId="0" borderId="0"/>
    <xf numFmtId="169" fontId="48" fillId="0" borderId="0"/>
    <xf numFmtId="0" fontId="49" fillId="52" borderId="0" applyBorder="0" applyAlignment="0"/>
    <xf numFmtId="0" fontId="44" fillId="52" borderId="0" applyBorder="0">
      <alignment horizontal="right" vertical="center"/>
    </xf>
    <xf numFmtId="4" fontId="44" fillId="53" borderId="0" applyBorder="0">
      <alignment horizontal="right" vertical="center"/>
    </xf>
    <xf numFmtId="172" fontId="44" fillId="53" borderId="0" applyBorder="0">
      <alignment horizontal="right" vertical="center"/>
    </xf>
    <xf numFmtId="4" fontId="44" fillId="53" borderId="0" applyBorder="0">
      <alignment horizontal="right" vertical="center"/>
    </xf>
    <xf numFmtId="0" fontId="50" fillId="53" borderId="11">
      <alignment horizontal="right" vertical="center"/>
    </xf>
    <xf numFmtId="0" fontId="51" fillId="53" borderId="11">
      <alignment horizontal="right" vertical="center"/>
    </xf>
    <xf numFmtId="0" fontId="50" fillId="54" borderId="11">
      <alignment horizontal="right" vertical="center"/>
    </xf>
    <xf numFmtId="0" fontId="50" fillId="54" borderId="11">
      <alignment horizontal="right" vertical="center"/>
    </xf>
    <xf numFmtId="0" fontId="50" fillId="54" borderId="13">
      <alignment horizontal="right" vertical="center"/>
    </xf>
    <xf numFmtId="0" fontId="50" fillId="54" borderId="12">
      <alignment horizontal="right" vertical="center"/>
    </xf>
    <xf numFmtId="0" fontId="50" fillId="54" borderId="14">
      <alignment horizontal="right" vertical="center"/>
    </xf>
    <xf numFmtId="0" fontId="52" fillId="35" borderId="0" applyNumberFormat="0" applyBorder="0" applyAlignment="0" applyProtection="0"/>
    <xf numFmtId="170" fontId="53" fillId="4" borderId="0" applyNumberFormat="0" applyBorder="0" applyAlignment="0" applyProtection="0"/>
    <xf numFmtId="169" fontId="54" fillId="35" borderId="0" applyNumberFormat="0" applyBorder="0" applyAlignment="0" applyProtection="0"/>
    <xf numFmtId="0" fontId="55" fillId="35" borderId="0" applyNumberFormat="0" applyBorder="0" applyAlignment="0" applyProtection="0"/>
    <xf numFmtId="169" fontId="54" fillId="35" borderId="0" applyNumberFormat="0" applyBorder="0" applyAlignment="0" applyProtection="0"/>
    <xf numFmtId="169" fontId="54" fillId="35" borderId="0" applyNumberFormat="0" applyBorder="0" applyAlignment="0" applyProtection="0"/>
    <xf numFmtId="170" fontId="21" fillId="4" borderId="0" applyNumberFormat="0" applyBorder="0" applyAlignment="0" applyProtection="0"/>
    <xf numFmtId="173" fontId="6" fillId="0" borderId="0" applyBorder="0"/>
    <xf numFmtId="4" fontId="49" fillId="0" borderId="15" applyFill="0" applyBorder="0" applyProtection="0">
      <alignment horizontal="right" vertical="center"/>
    </xf>
    <xf numFmtId="0" fontId="56" fillId="55" borderId="16" applyNumberFormat="0" applyAlignment="0" applyProtection="0"/>
    <xf numFmtId="0" fontId="57" fillId="55" borderId="16" applyNumberFormat="0" applyAlignment="0" applyProtection="0"/>
    <xf numFmtId="169" fontId="58" fillId="55" borderId="16" applyNumberFormat="0" applyAlignment="0" applyProtection="0"/>
    <xf numFmtId="0" fontId="57" fillId="55" borderId="16" applyNumberFormat="0" applyAlignment="0" applyProtection="0"/>
    <xf numFmtId="169" fontId="58" fillId="55" borderId="16" applyNumberFormat="0" applyAlignment="0" applyProtection="0"/>
    <xf numFmtId="0" fontId="57"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169" fontId="58" fillId="55" borderId="16" applyNumberFormat="0" applyAlignment="0" applyProtection="0"/>
    <xf numFmtId="0" fontId="59" fillId="56" borderId="17" applyNumberFormat="0" applyAlignment="0" applyProtection="0"/>
    <xf numFmtId="0" fontId="60" fillId="56" borderId="17" applyNumberFormat="0" applyAlignment="0" applyProtection="0"/>
    <xf numFmtId="169" fontId="61" fillId="56" borderId="17" applyNumberFormat="0" applyAlignment="0" applyProtection="0"/>
    <xf numFmtId="169" fontId="61" fillId="56" borderId="17" applyNumberFormat="0" applyAlignment="0" applyProtection="0"/>
    <xf numFmtId="171" fontId="62" fillId="0" borderId="0" applyFont="0" applyFill="0" applyBorder="0" applyProtection="0">
      <alignment horizontal="right"/>
    </xf>
    <xf numFmtId="174" fontId="62" fillId="0" borderId="0" applyFont="0" applyFill="0" applyBorder="0" applyProtection="0">
      <alignment horizontal="left"/>
    </xf>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69" fontId="6" fillId="0" borderId="0" applyFont="0" applyFill="0" applyBorder="0" applyAlignment="0" applyProtection="0"/>
    <xf numFmtId="176"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41" fontId="6" fillId="0" borderId="0" applyFont="0" applyFill="0" applyBorder="0" applyAlignment="0" applyProtection="0"/>
    <xf numFmtId="177" fontId="38" fillId="0" borderId="0" applyFont="0" applyFill="0" applyBorder="0" applyAlignment="0" applyProtection="0"/>
    <xf numFmtId="177" fontId="38"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3"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178"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9"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0" fontId="6" fillId="0" borderId="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64" fillId="0" borderId="0" applyNumberFormat="0" applyFill="0" applyBorder="0" applyAlignment="0" applyProtection="0"/>
    <xf numFmtId="169" fontId="50" fillId="0" borderId="0" applyNumberFormat="0">
      <alignment horizontal="right"/>
    </xf>
    <xf numFmtId="0" fontId="50" fillId="0" borderId="0" applyNumberFormat="0">
      <alignment horizontal="righ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5"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169" fontId="66" fillId="0" borderId="0" applyNumberFormat="0" applyFill="0" applyBorder="0" applyProtection="0">
      <alignment horizontal="left"/>
    </xf>
    <xf numFmtId="44" fontId="6" fillId="0" borderId="0" applyFont="0" applyFill="0" applyBorder="0" applyAlignment="0" applyProtection="0"/>
    <xf numFmtId="0" fontId="44" fillId="54" borderId="18">
      <alignment horizontal="left" vertical="center" wrapText="1" indent="2"/>
    </xf>
    <xf numFmtId="0" fontId="44" fillId="0" borderId="18">
      <alignment horizontal="left" vertical="center" wrapText="1" indent="2"/>
    </xf>
    <xf numFmtId="169" fontId="44" fillId="53" borderId="12">
      <alignment horizontal="left" vertical="center"/>
    </xf>
    <xf numFmtId="0" fontId="44" fillId="53" borderId="12">
      <alignment horizontal="left" vertical="center"/>
    </xf>
    <xf numFmtId="169" fontId="44" fillId="53" borderId="12">
      <alignment horizontal="left" vertical="center"/>
    </xf>
    <xf numFmtId="169" fontId="44" fillId="53" borderId="12">
      <alignment horizontal="left" vertical="center"/>
    </xf>
    <xf numFmtId="169" fontId="44" fillId="53" borderId="12">
      <alignment horizontal="left" vertical="center"/>
    </xf>
    <xf numFmtId="169" fontId="44" fillId="53" borderId="12">
      <alignment horizontal="left" vertical="center"/>
    </xf>
    <xf numFmtId="169" fontId="44" fillId="53" borderId="12">
      <alignment horizontal="left" vertical="center"/>
    </xf>
    <xf numFmtId="169" fontId="44" fillId="53" borderId="12">
      <alignment horizontal="left" vertical="center"/>
    </xf>
    <xf numFmtId="169" fontId="44" fillId="53" borderId="12">
      <alignment horizontal="left" vertical="center"/>
    </xf>
    <xf numFmtId="169" fontId="44" fillId="53" borderId="12">
      <alignment horizontal="left" vertical="center"/>
    </xf>
    <xf numFmtId="0" fontId="67" fillId="0" borderId="19" applyNumberFormat="0" applyBorder="0" applyAlignment="0" applyProtection="0">
      <alignment horizontal="right" vertical="center"/>
    </xf>
    <xf numFmtId="0" fontId="50" fillId="0" borderId="20">
      <alignment horizontal="left" vertical="top" wrapText="1"/>
    </xf>
    <xf numFmtId="169" fontId="6" fillId="0" borderId="21"/>
    <xf numFmtId="182" fontId="6" fillId="0" borderId="0" applyFont="0" applyFill="0" applyBorder="0" applyAlignment="0" applyProtection="0"/>
    <xf numFmtId="178" fontId="6"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169" fontId="70" fillId="0" borderId="0" applyNumberFormat="0" applyFill="0" applyBorder="0" applyAlignment="0" applyProtection="0"/>
    <xf numFmtId="169" fontId="70" fillId="0" borderId="0" applyNumberFormat="0" applyFill="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1" fillId="56" borderId="0" applyNumberFormat="0" applyFont="0" applyBorder="0" applyAlignment="0" applyProtection="0"/>
    <xf numFmtId="169" fontId="72" fillId="0" borderId="0" applyNumberFormat="0" applyFill="0" applyBorder="0" applyAlignment="0" applyProtection="0"/>
    <xf numFmtId="183" fontId="73" fillId="0" borderId="0" applyFill="0" applyBorder="0"/>
    <xf numFmtId="15" fontId="38" fillId="0" borderId="0" applyFill="0" applyBorder="0" applyProtection="0">
      <alignment horizontal="center"/>
    </xf>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69" fontId="71" fillId="35" borderId="0" applyNumberFormat="0" applyFont="0" applyBorder="0" applyAlignment="0" applyProtection="0"/>
    <xf numFmtId="184" fontId="74" fillId="55" borderId="22" applyAlignment="0" applyProtection="0"/>
    <xf numFmtId="184" fontId="74" fillId="55" borderId="22" applyAlignment="0" applyProtection="0"/>
    <xf numFmtId="184" fontId="74" fillId="55" borderId="22" applyAlignment="0" applyProtection="0"/>
    <xf numFmtId="184" fontId="74" fillId="55" borderId="22" applyAlignment="0" applyProtection="0"/>
    <xf numFmtId="184" fontId="74" fillId="55" borderId="22" applyAlignment="0" applyProtection="0"/>
    <xf numFmtId="184" fontId="74" fillId="55" borderId="22" applyAlignment="0" applyProtection="0"/>
    <xf numFmtId="184" fontId="74" fillId="55" borderId="22" applyAlignment="0" applyProtection="0"/>
    <xf numFmtId="184" fontId="74" fillId="55" borderId="22" applyAlignment="0" applyProtection="0"/>
    <xf numFmtId="184" fontId="74" fillId="55" borderId="22" applyAlignment="0" applyProtection="0"/>
    <xf numFmtId="185" fontId="75" fillId="0" borderId="0" applyNumberFormat="0" applyFill="0" applyBorder="0" applyAlignment="0" applyProtection="0"/>
    <xf numFmtId="185" fontId="76" fillId="0" borderId="0" applyNumberFormat="0" applyFill="0" applyBorder="0" applyAlignment="0" applyProtection="0"/>
    <xf numFmtId="15" fontId="77" fillId="57" borderId="23">
      <alignment horizontal="center"/>
      <protection locked="0"/>
    </xf>
    <xf numFmtId="186" fontId="77" fillId="57" borderId="23" applyAlignment="0">
      <protection locked="0"/>
    </xf>
    <xf numFmtId="185" fontId="77" fillId="57" borderId="23" applyAlignment="0">
      <protection locked="0"/>
    </xf>
    <xf numFmtId="185" fontId="38" fillId="0" borderId="0" applyFill="0" applyBorder="0" applyAlignment="0" applyProtection="0"/>
    <xf numFmtId="186" fontId="38" fillId="0" borderId="0" applyFill="0" applyBorder="0" applyAlignment="0" applyProtection="0"/>
    <xf numFmtId="187" fontId="38" fillId="0" borderId="0" applyFill="0" applyBorder="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4"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0" borderId="25" applyNumberFormat="0" applyFont="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169" fontId="71" fillId="42" borderId="0" applyNumberFormat="0" applyFont="0" applyBorder="0" applyAlignment="0" applyProtection="0"/>
    <xf numFmtId="0" fontId="78" fillId="0" borderId="0">
      <alignment horizontal="right"/>
      <protection locked="0"/>
    </xf>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169" fontId="6" fillId="58" borderId="0" applyNumberFormat="0" applyFont="0" applyAlignment="0"/>
    <xf numFmtId="0" fontId="79" fillId="0" borderId="0">
      <alignment horizontal="left"/>
    </xf>
    <xf numFmtId="0" fontId="80" fillId="0" borderId="0">
      <alignment horizontal="left"/>
    </xf>
    <xf numFmtId="0" fontId="6" fillId="0" borderId="0" applyFont="0" applyFill="0" applyBorder="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6" fillId="0" borderId="0" applyFont="0" applyFill="0" applyBorder="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81" fillId="36" borderId="0" applyNumberFormat="0" applyBorder="0" applyAlignment="0" applyProtection="0"/>
    <xf numFmtId="0" fontId="82" fillId="36" borderId="0" applyNumberFormat="0" applyBorder="0" applyAlignment="0" applyProtection="0"/>
    <xf numFmtId="169" fontId="83" fillId="36" borderId="0" applyNumberFormat="0" applyBorder="0" applyAlignment="0" applyProtection="0"/>
    <xf numFmtId="169" fontId="83" fillId="36" borderId="0" applyNumberFormat="0" applyBorder="0" applyAlignment="0" applyProtection="0"/>
    <xf numFmtId="170" fontId="20" fillId="3" borderId="0" applyNumberFormat="0" applyBorder="0" applyAlignment="0" applyProtection="0"/>
    <xf numFmtId="38" fontId="84" fillId="59" borderId="0" applyNumberFormat="0" applyBorder="0" applyAlignment="0" applyProtection="0"/>
    <xf numFmtId="0" fontId="85" fillId="60" borderId="26" applyProtection="0">
      <alignment horizontal="right"/>
    </xf>
    <xf numFmtId="0" fontId="86" fillId="60" borderId="0" applyProtection="0">
      <alignment horizontal="left"/>
    </xf>
    <xf numFmtId="188" fontId="87" fillId="0" borderId="0">
      <alignment horizontal="left" vertical="center"/>
    </xf>
    <xf numFmtId="0" fontId="88" fillId="0" borderId="27" applyNumberFormat="0" applyFill="0" applyAlignment="0" applyProtection="0"/>
    <xf numFmtId="0" fontId="89" fillId="0" borderId="0">
      <alignment vertical="top" wrapText="1"/>
    </xf>
    <xf numFmtId="0" fontId="89" fillId="0" borderId="0">
      <alignment vertical="top" wrapText="1"/>
    </xf>
    <xf numFmtId="0" fontId="89" fillId="0" borderId="0">
      <alignment vertical="top" wrapText="1"/>
    </xf>
    <xf numFmtId="0" fontId="89" fillId="0" borderId="0">
      <alignment vertical="top" wrapText="1"/>
    </xf>
    <xf numFmtId="169" fontId="90" fillId="0" borderId="28" applyNumberFormat="0">
      <alignment horizontal="center" wrapText="1"/>
    </xf>
    <xf numFmtId="169" fontId="90" fillId="0" borderId="28" applyNumberFormat="0">
      <alignment horizontal="center" wrapText="1"/>
    </xf>
    <xf numFmtId="169" fontId="90" fillId="0" borderId="28" applyNumberFormat="0">
      <alignment horizontal="center" wrapText="1"/>
    </xf>
    <xf numFmtId="169" fontId="90" fillId="0" borderId="28" applyNumberFormat="0">
      <alignment horizontal="center" wrapText="1"/>
    </xf>
    <xf numFmtId="169" fontId="90" fillId="0" borderId="28" applyNumberFormat="0">
      <alignment horizontal="center" wrapText="1"/>
    </xf>
    <xf numFmtId="169" fontId="90" fillId="0" borderId="28" applyNumberFormat="0">
      <alignment horizontal="center" wrapText="1"/>
    </xf>
    <xf numFmtId="169" fontId="90" fillId="0" borderId="28" applyNumberFormat="0">
      <alignment horizontal="center" wrapText="1"/>
    </xf>
    <xf numFmtId="169" fontId="90" fillId="0" borderId="28" applyNumberFormat="0">
      <alignment horizontal="center" wrapText="1"/>
    </xf>
    <xf numFmtId="188" fontId="87" fillId="0" borderId="0">
      <alignment horizontal="left" vertical="center"/>
    </xf>
    <xf numFmtId="169" fontId="90" fillId="0" borderId="28" applyNumberFormat="0">
      <alignment horizontal="center" wrapText="1"/>
    </xf>
    <xf numFmtId="0" fontId="91" fillId="0" borderId="29" applyNumberFormat="0" applyFill="0" applyAlignment="0" applyProtection="0"/>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70" fontId="92" fillId="61" borderId="0">
      <alignment horizontal="left"/>
    </xf>
    <xf numFmtId="169" fontId="92" fillId="61" borderId="0">
      <alignment horizontal="left"/>
    </xf>
    <xf numFmtId="0" fontId="93" fillId="0" borderId="29" applyNumberFormat="0" applyFill="0" applyAlignment="0" applyProtection="0"/>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89" fontId="94" fillId="0" borderId="0" applyNumberFormat="0" applyFill="0" applyAlignment="0" applyProtection="0"/>
    <xf numFmtId="169" fontId="18" fillId="0" borderId="2" applyNumberFormat="0" applyFill="0" applyAlignment="0" applyProtection="0"/>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169" fontId="92" fillId="61" borderId="0">
      <alignment horizontal="left"/>
    </xf>
    <xf numFmtId="0" fontId="95" fillId="0" borderId="30" applyNumberFormat="0" applyFill="0" applyAlignment="0" applyProtection="0"/>
    <xf numFmtId="0" fontId="96" fillId="0" borderId="30" applyNumberFormat="0" applyFill="0" applyAlignment="0" applyProtection="0"/>
    <xf numFmtId="189" fontId="97" fillId="0" borderId="0" applyNumberFormat="0" applyFill="0" applyAlignment="0" applyProtection="0"/>
    <xf numFmtId="169" fontId="98" fillId="0" borderId="30" applyNumberFormat="0" applyFill="0" applyAlignment="0" applyProtection="0"/>
    <xf numFmtId="0" fontId="95" fillId="0" borderId="0" applyNumberFormat="0" applyFill="0" applyBorder="0" applyAlignment="0" applyProtection="0"/>
    <xf numFmtId="0" fontId="96" fillId="0" borderId="0" applyNumberFormat="0" applyFill="0" applyBorder="0" applyAlignment="0" applyProtection="0"/>
    <xf numFmtId="189" fontId="90" fillId="0" borderId="0" applyNumberFormat="0" applyFill="0" applyAlignment="0" applyProtection="0"/>
    <xf numFmtId="169" fontId="98" fillId="0" borderId="0" applyNumberFormat="0" applyFill="0" applyBorder="0" applyAlignment="0" applyProtection="0"/>
    <xf numFmtId="189" fontId="99" fillId="0" borderId="0" applyNumberFormat="0" applyFill="0" applyAlignment="0" applyProtection="0"/>
    <xf numFmtId="170" fontId="90" fillId="0" borderId="28" applyNumberFormat="0">
      <alignment horizontal="center" wrapText="1"/>
    </xf>
    <xf numFmtId="169" fontId="90" fillId="0" borderId="28" applyNumberFormat="0">
      <alignment horizontal="center" wrapText="1"/>
    </xf>
    <xf numFmtId="189" fontId="100" fillId="0" borderId="0" applyNumberFormat="0" applyFill="0" applyAlignment="0" applyProtection="0"/>
    <xf numFmtId="189" fontId="100" fillId="0" borderId="0" applyNumberFormat="0" applyFont="0" applyFill="0" applyBorder="0" applyAlignment="0" applyProtection="0"/>
    <xf numFmtId="189" fontId="100" fillId="0" borderId="0" applyNumberFormat="0" applyFont="0" applyFill="0" applyBorder="0" applyAlignment="0" applyProtection="0"/>
    <xf numFmtId="169" fontId="90" fillId="0" borderId="28" applyNumberFormat="0">
      <alignment horizontal="center" wrapText="1"/>
    </xf>
    <xf numFmtId="170" fontId="101" fillId="0" borderId="0" applyNumberFormat="0" applyFill="0" applyBorder="0" applyAlignment="0" applyProtection="0"/>
    <xf numFmtId="170" fontId="101" fillId="0" borderId="0" applyNumberFormat="0" applyFill="0" applyBorder="0" applyAlignment="0" applyProtection="0"/>
    <xf numFmtId="169" fontId="101" fillId="0" borderId="0" applyNumberFormat="0" applyFill="0" applyBorder="0" applyAlignment="0" applyProtection="0"/>
    <xf numFmtId="0" fontId="101" fillId="0" borderId="0" applyNumberFormat="0" applyFill="0" applyBorder="0" applyAlignment="0" applyProtection="0"/>
    <xf numFmtId="0" fontId="66"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xf numFmtId="0" fontId="66" fillId="0" borderId="0" applyNumberFormat="0" applyFill="0" applyBorder="0" applyAlignment="0" applyProtection="0">
      <alignment vertical="top"/>
      <protection locked="0"/>
    </xf>
    <xf numFmtId="0" fontId="103" fillId="0" borderId="0" applyFill="0" applyBorder="0">
      <alignment horizontal="center" vertical="center"/>
    </xf>
    <xf numFmtId="169" fontId="104" fillId="53" borderId="0" applyNumberFormat="0" applyFill="0" applyBorder="0" applyAlignment="0" applyProtection="0">
      <alignment horizontal="left" vertical="center"/>
    </xf>
    <xf numFmtId="169" fontId="105" fillId="62" borderId="0" applyNumberFormat="0" applyFill="0" applyBorder="0" applyAlignment="0" applyProtection="0">
      <alignment vertical="top"/>
    </xf>
    <xf numFmtId="0" fontId="106" fillId="0" borderId="0" applyFill="0" applyBorder="0" applyProtection="0">
      <alignment horizontal="left"/>
    </xf>
    <xf numFmtId="10" fontId="84" fillId="63" borderId="11" applyNumberFormat="0" applyBorder="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70" fontId="108" fillId="6" borderId="4" applyNumberFormat="0" applyAlignment="0" applyProtection="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0" fontId="109" fillId="39" borderId="16" applyNumberFormat="0" applyAlignment="0" applyProtection="0"/>
    <xf numFmtId="169" fontId="110" fillId="57" borderId="31" applyNumberFormat="0" applyAlignment="0"/>
    <xf numFmtId="0" fontId="109" fillId="39" borderId="16" applyNumberFormat="0" applyAlignment="0" applyProtection="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0" fontId="109" fillId="39" borderId="16" applyNumberFormat="0" applyAlignment="0" applyProtection="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110" fillId="57" borderId="31" applyNumberForma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0" fontId="107" fillId="39" borderId="16" applyNumberFormat="0" applyAlignment="0" applyProtection="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0" fontId="107" fillId="39" borderId="16" applyNumberFormat="0" applyAlignment="0" applyProtection="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169" fontId="6" fillId="57" borderId="31" applyNumberFormat="0" applyFont="0" applyAlignment="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0" fontId="107" fillId="39" borderId="16" applyNumberFormat="0" applyAlignment="0" applyProtection="0"/>
    <xf numFmtId="172" fontId="44" fillId="0" borderId="0" applyBorder="0">
      <alignment horizontal="right" vertical="center"/>
    </xf>
    <xf numFmtId="4" fontId="44" fillId="0" borderId="0" applyBorder="0">
      <alignment horizontal="right" vertical="center"/>
    </xf>
    <xf numFmtId="0" fontId="44" fillId="0" borderId="11">
      <alignment horizontal="right" vertical="center"/>
    </xf>
    <xf numFmtId="185" fontId="77" fillId="57" borderId="23" applyAlignment="0">
      <protection locked="0"/>
    </xf>
    <xf numFmtId="1" fontId="111" fillId="53" borderId="0" applyBorder="0">
      <alignment horizontal="right" vertical="center"/>
    </xf>
    <xf numFmtId="0" fontId="6" fillId="64" borderId="11"/>
    <xf numFmtId="0" fontId="85" fillId="0" borderId="32" applyProtection="0">
      <alignment horizontal="right"/>
    </xf>
    <xf numFmtId="0" fontId="85" fillId="0" borderId="26" applyProtection="0">
      <alignment horizontal="right"/>
    </xf>
    <xf numFmtId="0" fontId="85" fillId="0" borderId="33" applyProtection="0">
      <alignment horizontal="center"/>
      <protection locked="0"/>
    </xf>
    <xf numFmtId="0" fontId="112" fillId="0" borderId="34" applyNumberFormat="0" applyFill="0" applyAlignment="0" applyProtection="0"/>
    <xf numFmtId="0" fontId="113" fillId="0" borderId="34" applyNumberFormat="0" applyFill="0" applyAlignment="0" applyProtection="0"/>
    <xf numFmtId="169" fontId="114" fillId="0" borderId="34" applyNumberFormat="0" applyFill="0" applyAlignment="0" applyProtection="0"/>
    <xf numFmtId="169" fontId="114" fillId="0" borderId="34" applyNumberFormat="0" applyFill="0" applyAlignment="0" applyProtection="0"/>
    <xf numFmtId="169" fontId="115" fillId="65" borderId="35" applyNumberFormat="0" applyBorder="0" applyAlignment="0">
      <alignment horizontal="center" vertical="top" wrapText="1"/>
    </xf>
    <xf numFmtId="1" fontId="115" fillId="66" borderId="36" applyNumberFormat="0" applyAlignment="0">
      <alignment horizontal="center" wrapText="1"/>
    </xf>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7"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6" fillId="0" borderId="0" applyNumberFormat="0" applyBorder="0" applyAlignment="0" applyProtection="0"/>
    <xf numFmtId="169" fontId="117" fillId="0" borderId="0" applyNumberFormat="0" applyBorder="0" applyAlignment="0" applyProtection="0"/>
    <xf numFmtId="0" fontId="6" fillId="0" borderId="0"/>
    <xf numFmtId="0" fontId="6" fillId="0" borderId="0"/>
    <xf numFmtId="0" fontId="6" fillId="0" borderId="0"/>
    <xf numFmtId="1" fontId="6" fillId="0" borderId="0" applyFont="0" applyFill="0" applyBorder="0" applyProtection="0">
      <alignment horizontal="right"/>
    </xf>
    <xf numFmtId="1" fontId="6" fillId="0" borderId="0" applyFont="0" applyFill="0" applyBorder="0" applyProtection="0">
      <alignment horizontal="right"/>
    </xf>
    <xf numFmtId="169" fontId="118" fillId="67" borderId="21" applyNumberFormat="0" applyFill="0" applyBorder="0" applyAlignment="0" applyProtection="0">
      <alignment horizontal="left"/>
    </xf>
    <xf numFmtId="0" fontId="119" fillId="57" borderId="0" applyNumberFormat="0" applyBorder="0" applyAlignment="0" applyProtection="0"/>
    <xf numFmtId="0" fontId="120" fillId="57" borderId="0" applyNumberFormat="0" applyBorder="0" applyAlignment="0" applyProtection="0"/>
    <xf numFmtId="169" fontId="121" fillId="57" borderId="0" applyNumberFormat="0" applyBorder="0" applyAlignment="0" applyProtection="0"/>
    <xf numFmtId="169" fontId="121" fillId="57" borderId="0" applyNumberForma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169" fontId="6" fillId="0" borderId="0" applyNumberFormat="0" applyFont="0" applyBorder="0" applyAlignment="0" applyProtection="0"/>
    <xf numFmtId="0" fontId="122" fillId="0" borderId="0"/>
    <xf numFmtId="0" fontId="122" fillId="0" borderId="0"/>
    <xf numFmtId="0" fontId="122" fillId="0" borderId="0"/>
    <xf numFmtId="0" fontId="122" fillId="0" borderId="0"/>
    <xf numFmtId="0" fontId="122" fillId="0" borderId="0"/>
    <xf numFmtId="0" fontId="6" fillId="0" borderId="0">
      <alignment vertical="top"/>
    </xf>
    <xf numFmtId="170" fontId="6" fillId="0" borderId="0"/>
    <xf numFmtId="0" fontId="3" fillId="0" borderId="0"/>
    <xf numFmtId="0" fontId="2" fillId="0" borderId="0"/>
    <xf numFmtId="0" fontId="2" fillId="0" borderId="0"/>
    <xf numFmtId="0" fontId="2" fillId="0" borderId="0"/>
    <xf numFmtId="0" fontId="3" fillId="0" borderId="0"/>
    <xf numFmtId="0" fontId="6" fillId="0" borderId="0"/>
    <xf numFmtId="0" fontId="2" fillId="0" borderId="0"/>
    <xf numFmtId="0" fontId="6" fillId="0" borderId="0">
      <alignment vertical="top"/>
    </xf>
    <xf numFmtId="170" fontId="6" fillId="0" borderId="0"/>
    <xf numFmtId="0" fontId="6" fillId="0" borderId="0" applyProtection="0">
      <alignment vertical="top"/>
    </xf>
    <xf numFmtId="0" fontId="6" fillId="0" borderId="0">
      <alignment vertical="top"/>
    </xf>
    <xf numFmtId="0" fontId="2" fillId="0" borderId="0"/>
    <xf numFmtId="0" fontId="2" fillId="0" borderId="0"/>
    <xf numFmtId="0" fontId="2" fillId="0" borderId="0"/>
    <xf numFmtId="0" fontId="6" fillId="0" borderId="0">
      <alignment vertical="top"/>
    </xf>
    <xf numFmtId="170" fontId="3" fillId="0" borderId="0"/>
    <xf numFmtId="170" fontId="3" fillId="0" borderId="0"/>
    <xf numFmtId="170" fontId="3" fillId="0" borderId="0"/>
    <xf numFmtId="0" fontId="6" fillId="0" borderId="0" applyProtection="0">
      <alignment vertical="top"/>
    </xf>
    <xf numFmtId="0" fontId="6" fillId="0" borderId="0">
      <alignment vertical="top"/>
    </xf>
    <xf numFmtId="170" fontId="3" fillId="0" borderId="0"/>
    <xf numFmtId="170" fontId="3" fillId="0" borderId="0"/>
    <xf numFmtId="170" fontId="3" fillId="0" borderId="0"/>
    <xf numFmtId="0" fontId="2" fillId="0" borderId="0"/>
    <xf numFmtId="0" fontId="6" fillId="0" borderId="0">
      <alignment vertical="top"/>
    </xf>
    <xf numFmtId="170" fontId="3" fillId="0" borderId="0"/>
    <xf numFmtId="170" fontId="3" fillId="0" borderId="0"/>
    <xf numFmtId="170" fontId="3" fillId="0" borderId="0"/>
    <xf numFmtId="0" fontId="2" fillId="0" borderId="0"/>
    <xf numFmtId="0" fontId="6" fillId="0" borderId="0">
      <alignment vertical="top"/>
    </xf>
    <xf numFmtId="0" fontId="2" fillId="0" borderId="0"/>
    <xf numFmtId="0" fontId="2" fillId="0" borderId="0"/>
    <xf numFmtId="0" fontId="2" fillId="0" borderId="0"/>
    <xf numFmtId="0" fontId="2" fillId="0" borderId="0"/>
    <xf numFmtId="0" fontId="2" fillId="0" borderId="0"/>
    <xf numFmtId="0" fontId="6" fillId="0" borderId="0">
      <alignment vertical="top"/>
    </xf>
    <xf numFmtId="0" fontId="3" fillId="0" borderId="0"/>
    <xf numFmtId="0" fontId="3" fillId="0" borderId="0"/>
    <xf numFmtId="0" fontId="3" fillId="0" borderId="0"/>
    <xf numFmtId="0" fontId="6" fillId="0" borderId="0">
      <alignment vertical="top"/>
    </xf>
    <xf numFmtId="0" fontId="6" fillId="0" borderId="0">
      <alignment vertical="top"/>
    </xf>
    <xf numFmtId="170" fontId="63" fillId="0" borderId="0"/>
    <xf numFmtId="0" fontId="6" fillId="0" borderId="0"/>
    <xf numFmtId="169" fontId="6" fillId="0" borderId="0"/>
    <xf numFmtId="0" fontId="6" fillId="0" borderId="0"/>
    <xf numFmtId="170" fontId="63" fillId="0" borderId="0"/>
    <xf numFmtId="170" fontId="63" fillId="0" borderId="0"/>
    <xf numFmtId="0" fontId="2" fillId="0" borderId="0"/>
    <xf numFmtId="169" fontId="6" fillId="0" borderId="0"/>
    <xf numFmtId="0" fontId="2" fillId="0" borderId="0"/>
    <xf numFmtId="0" fontId="2" fillId="0" borderId="0"/>
    <xf numFmtId="169" fontId="6" fillId="0" borderId="0"/>
    <xf numFmtId="0" fontId="3" fillId="0" borderId="0"/>
    <xf numFmtId="169" fontId="123" fillId="0" borderId="0"/>
    <xf numFmtId="0" fontId="3" fillId="0" borderId="0"/>
    <xf numFmtId="170" fontId="6" fillId="0" borderId="0"/>
    <xf numFmtId="0" fontId="3" fillId="0" borderId="0"/>
    <xf numFmtId="169" fontId="6" fillId="0" borderId="0"/>
    <xf numFmtId="0" fontId="2" fillId="0" borderId="0"/>
    <xf numFmtId="0" fontId="40" fillId="0" borderId="0"/>
    <xf numFmtId="0" fontId="6" fillId="0" borderId="0">
      <alignment vertical="top"/>
    </xf>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3" fillId="0" borderId="0"/>
    <xf numFmtId="0" fontId="6" fillId="0" borderId="0"/>
    <xf numFmtId="0" fontId="6" fillId="0" borderId="0"/>
    <xf numFmtId="0" fontId="6" fillId="0" borderId="0"/>
    <xf numFmtId="169" fontId="6" fillId="0" borderId="0" applyProtection="0"/>
    <xf numFmtId="170" fontId="6" fillId="0" borderId="0" applyProtection="0"/>
    <xf numFmtId="0" fontId="6" fillId="0" borderId="0"/>
    <xf numFmtId="170" fontId="6" fillId="0" borderId="0" applyProtection="0"/>
    <xf numFmtId="0" fontId="6" fillId="0" borderId="0"/>
    <xf numFmtId="0" fontId="40" fillId="0" borderId="0"/>
    <xf numFmtId="170" fontId="41" fillId="0" borderId="0"/>
    <xf numFmtId="0" fontId="3" fillId="0" borderId="0"/>
    <xf numFmtId="169" fontId="3" fillId="0" borderId="0"/>
    <xf numFmtId="169" fontId="3" fillId="0" borderId="0"/>
    <xf numFmtId="0" fontId="3" fillId="0" borderId="0"/>
    <xf numFmtId="0" fontId="6" fillId="0" borderId="0"/>
    <xf numFmtId="0" fontId="3" fillId="0" borderId="0"/>
    <xf numFmtId="0" fontId="7" fillId="0" borderId="0"/>
    <xf numFmtId="170" fontId="38" fillId="0" borderId="0"/>
    <xf numFmtId="0" fontId="3" fillId="0" borderId="0"/>
    <xf numFmtId="0" fontId="3" fillId="0" borderId="0"/>
    <xf numFmtId="0" fontId="3" fillId="0" borderId="0"/>
    <xf numFmtId="169" fontId="38" fillId="0" borderId="0"/>
    <xf numFmtId="0" fontId="3" fillId="0" borderId="0"/>
    <xf numFmtId="0" fontId="2" fillId="0" borderId="0"/>
    <xf numFmtId="0" fontId="2" fillId="0" borderId="0"/>
    <xf numFmtId="0" fontId="3" fillId="0" borderId="0"/>
    <xf numFmtId="0" fontId="3" fillId="0" borderId="0"/>
    <xf numFmtId="0" fontId="3" fillId="0" borderId="0"/>
    <xf numFmtId="0" fontId="6" fillId="0" borderId="0">
      <alignment vertical="top"/>
    </xf>
    <xf numFmtId="170" fontId="63" fillId="0" borderId="0"/>
    <xf numFmtId="0" fontId="3" fillId="0" borderId="0"/>
    <xf numFmtId="0" fontId="3" fillId="0" borderId="0"/>
    <xf numFmtId="0" fontId="3" fillId="0" borderId="0"/>
    <xf numFmtId="169" fontId="7" fillId="0" borderId="0"/>
    <xf numFmtId="0" fontId="3" fillId="0" borderId="0"/>
    <xf numFmtId="0" fontId="3" fillId="0" borderId="0"/>
    <xf numFmtId="170" fontId="63" fillId="0" borderId="0"/>
    <xf numFmtId="0" fontId="3" fillId="0" borderId="0"/>
    <xf numFmtId="170" fontId="63" fillId="0" borderId="0"/>
    <xf numFmtId="0" fontId="6" fillId="0" borderId="0">
      <alignment vertical="top"/>
    </xf>
    <xf numFmtId="169" fontId="6" fillId="0" borderId="0" applyProtection="0"/>
    <xf numFmtId="169" fontId="6" fillId="0" borderId="0" applyProtection="0"/>
    <xf numFmtId="169" fontId="6" fillId="0" borderId="0" applyProtection="0"/>
    <xf numFmtId="170" fontId="2" fillId="0" borderId="0"/>
    <xf numFmtId="170" fontId="2" fillId="0" borderId="0"/>
    <xf numFmtId="170" fontId="2" fillId="0" borderId="0"/>
    <xf numFmtId="170" fontId="2" fillId="0" borderId="0"/>
    <xf numFmtId="170" fontId="2" fillId="0" borderId="0"/>
    <xf numFmtId="170" fontId="2" fillId="0" borderId="0"/>
    <xf numFmtId="169" fontId="6" fillId="0" borderId="0" applyProtection="0"/>
    <xf numFmtId="170" fontId="2" fillId="0" borderId="0"/>
    <xf numFmtId="170" fontId="2" fillId="0" borderId="0"/>
    <xf numFmtId="170" fontId="2" fillId="0" borderId="0"/>
    <xf numFmtId="170" fontId="2" fillId="0" borderId="0"/>
    <xf numFmtId="170" fontId="2" fillId="0" borderId="0"/>
    <xf numFmtId="0" fontId="6" fillId="0" borderId="0"/>
    <xf numFmtId="169" fontId="6" fillId="0" borderId="0" applyProtection="0"/>
    <xf numFmtId="169" fontId="6" fillId="0" borderId="0" applyProtection="0"/>
    <xf numFmtId="169" fontId="6" fillId="0" borderId="0" applyProtection="0"/>
    <xf numFmtId="169" fontId="6" fillId="0" borderId="0" applyProtection="0"/>
    <xf numFmtId="169" fontId="6" fillId="0" borderId="0" applyProtection="0"/>
    <xf numFmtId="169" fontId="6" fillId="0" borderId="0" applyProtection="0"/>
    <xf numFmtId="169" fontId="6" fillId="0" borderId="0" applyProtection="0"/>
    <xf numFmtId="169" fontId="6" fillId="0" borderId="0" applyProtection="0"/>
    <xf numFmtId="0" fontId="6" fillId="0" borderId="0">
      <alignment vertical="top"/>
    </xf>
    <xf numFmtId="169" fontId="6" fillId="0" borderId="0" applyProtection="0"/>
    <xf numFmtId="0" fontId="3" fillId="0" borderId="0"/>
    <xf numFmtId="0" fontId="3" fillId="0" borderId="0"/>
    <xf numFmtId="0" fontId="3" fillId="0" borderId="0"/>
    <xf numFmtId="169" fontId="6" fillId="0" borderId="0" applyProtection="0"/>
    <xf numFmtId="0" fontId="3" fillId="0" borderId="0"/>
    <xf numFmtId="169" fontId="6" fillId="0" borderId="0" applyProtection="0"/>
    <xf numFmtId="0" fontId="3" fillId="0" borderId="0"/>
    <xf numFmtId="169" fontId="6" fillId="0" borderId="0" applyProtection="0"/>
    <xf numFmtId="169" fontId="6" fillId="0" borderId="0" applyProtection="0"/>
    <xf numFmtId="170" fontId="6" fillId="0" borderId="0"/>
    <xf numFmtId="169" fontId="6" fillId="0" borderId="0" applyProtection="0"/>
    <xf numFmtId="0" fontId="3" fillId="0" borderId="0"/>
    <xf numFmtId="0" fontId="6" fillId="0" borderId="0">
      <alignment vertical="top"/>
    </xf>
    <xf numFmtId="170" fontId="3" fillId="0" borderId="0"/>
    <xf numFmtId="170" fontId="3" fillId="0" borderId="0"/>
    <xf numFmtId="0" fontId="3" fillId="0" borderId="0"/>
    <xf numFmtId="0" fontId="3" fillId="0" borderId="0"/>
    <xf numFmtId="0" fontId="3" fillId="0" borderId="0"/>
    <xf numFmtId="170" fontId="3" fillId="0" borderId="0"/>
    <xf numFmtId="0" fontId="3" fillId="0" borderId="0"/>
    <xf numFmtId="170" fontId="3" fillId="0" borderId="0"/>
    <xf numFmtId="4" fontId="44" fillId="0" borderId="11" applyFill="0" applyBorder="0" applyProtection="0">
      <alignment horizontal="right" vertical="center"/>
    </xf>
    <xf numFmtId="0" fontId="49" fillId="0" borderId="0" applyNumberFormat="0" applyFill="0" applyBorder="0" applyProtection="0">
      <alignment horizontal="left" vertical="center"/>
    </xf>
    <xf numFmtId="0" fontId="49" fillId="0" borderId="0"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49" fontId="49" fillId="0" borderId="11" applyNumberFormat="0" applyFill="0" applyBorder="0" applyProtection="0">
      <alignment horizontal="left" vertical="center"/>
    </xf>
    <xf numFmtId="169" fontId="44" fillId="0" borderId="11" applyNumberFormat="0" applyFill="0" applyAlignment="0" applyProtection="0"/>
    <xf numFmtId="0"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169" fontId="44" fillId="0" borderId="11" applyNumberFormat="0" applyFill="0" applyAlignment="0" applyProtection="0"/>
    <xf numFmtId="0" fontId="43" fillId="68" borderId="0" applyNumberFormat="0" applyFont="0" applyBorder="0" applyAlignment="0" applyProtection="0"/>
    <xf numFmtId="170" fontId="124" fillId="68" borderId="0" applyNumberFormat="0" applyFont="0" applyBorder="0" applyAlignment="0" applyProtection="0"/>
    <xf numFmtId="169" fontId="6" fillId="68" borderId="0" applyNumberFormat="0" applyFont="0" applyBorder="0" applyAlignment="0" applyProtection="0"/>
    <xf numFmtId="0" fontId="6" fillId="68" borderId="0" applyNumberFormat="0" applyFont="0" applyBorder="0" applyAlignment="0" applyProtection="0"/>
    <xf numFmtId="0" fontId="6" fillId="0" borderId="0"/>
    <xf numFmtId="0" fontId="6" fillId="69" borderId="37" applyNumberFormat="0" applyFont="0" applyAlignment="0" applyProtection="0"/>
    <xf numFmtId="0" fontId="6" fillId="69" borderId="37" applyNumberFormat="0" applyFont="0" applyAlignment="0" applyProtection="0"/>
    <xf numFmtId="169" fontId="42" fillId="69" borderId="37" applyNumberFormat="0" applyFont="0" applyAlignment="0" applyProtection="0"/>
    <xf numFmtId="0" fontId="6" fillId="69" borderId="37" applyNumberFormat="0" applyFont="0" applyAlignment="0" applyProtection="0"/>
    <xf numFmtId="169" fontId="42" fillId="69" borderId="37" applyNumberFormat="0" applyFont="0" applyAlignment="0" applyProtection="0"/>
    <xf numFmtId="0" fontId="6"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69" fontId="42" fillId="69" borderId="37" applyNumberFormat="0" applyFont="0" applyAlignment="0" applyProtection="0"/>
    <xf numFmtId="190" fontId="6" fillId="0" borderId="0" applyFont="0" applyFill="0" applyBorder="0" applyAlignment="0" applyProtection="0"/>
    <xf numFmtId="179" fontId="6" fillId="0" borderId="0" applyFont="0" applyFill="0" applyBorder="0" applyAlignment="0" applyProtection="0"/>
    <xf numFmtId="191" fontId="6" fillId="0" borderId="0" applyFont="0" applyFill="0" applyBorder="0" applyAlignment="0" applyProtection="0"/>
    <xf numFmtId="0" fontId="125" fillId="55" borderId="38" applyNumberFormat="0" applyAlignment="0" applyProtection="0"/>
    <xf numFmtId="0" fontId="126" fillId="55" borderId="38" applyNumberFormat="0" applyAlignment="0" applyProtection="0"/>
    <xf numFmtId="169" fontId="127" fillId="55" borderId="38" applyNumberFormat="0" applyAlignment="0" applyProtection="0"/>
    <xf numFmtId="0" fontId="126" fillId="55" borderId="38" applyNumberFormat="0" applyAlignment="0" applyProtection="0"/>
    <xf numFmtId="169" fontId="127" fillId="55" borderId="38" applyNumberFormat="0" applyAlignment="0" applyProtection="0"/>
    <xf numFmtId="0" fontId="126"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169" fontId="127" fillId="55" borderId="38" applyNumberFormat="0" applyAlignment="0" applyProtection="0"/>
    <xf numFmtId="40" fontId="128" fillId="67" borderId="0">
      <alignment horizontal="right"/>
    </xf>
    <xf numFmtId="0" fontId="129" fillId="67" borderId="0">
      <alignment horizontal="right"/>
    </xf>
    <xf numFmtId="0" fontId="130" fillId="67" borderId="39"/>
    <xf numFmtId="0" fontId="130" fillId="0" borderId="0" applyBorder="0">
      <alignment horizontal="centerContinuous"/>
    </xf>
    <xf numFmtId="0" fontId="131" fillId="0" borderId="0" applyBorder="0">
      <alignment horizontal="centerContinuous"/>
    </xf>
    <xf numFmtId="192" fontId="6" fillId="0" borderId="0" applyFont="0" applyFill="0" applyBorder="0" applyProtection="0">
      <alignment horizontal="right"/>
    </xf>
    <xf numFmtId="192" fontId="6" fillId="0" borderId="0" applyFont="0" applyFill="0" applyBorder="0" applyProtection="0">
      <alignment horizontal="right"/>
    </xf>
    <xf numFmtId="172" fontId="44" fillId="70" borderId="11" applyNumberFormat="0" applyFont="0" applyBorder="0" applyAlignment="0" applyProtection="0">
      <alignment horizontal="right" vertical="center"/>
    </xf>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3"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0" fontId="6"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6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8" fontId="132" fillId="0" borderId="0" applyFill="0" applyBorder="0" applyAlignment="0" applyProtection="0"/>
    <xf numFmtId="0" fontId="6" fillId="0" borderId="0"/>
    <xf numFmtId="0" fontId="6" fillId="0" borderId="0"/>
    <xf numFmtId="2" fontId="133" fillId="54" borderId="40" applyAlignment="0" applyProtection="0">
      <protection locked="0"/>
    </xf>
    <xf numFmtId="0" fontId="134" fillId="63" borderId="40" applyNumberFormat="0" applyAlignment="0" applyProtection="0"/>
    <xf numFmtId="0" fontId="135" fillId="68" borderId="11" applyNumberFormat="0" applyAlignment="0" applyProtection="0">
      <alignment horizontal="center" vertical="center"/>
    </xf>
    <xf numFmtId="4" fontId="38" fillId="71" borderId="38" applyNumberFormat="0" applyProtection="0">
      <alignment vertical="center"/>
    </xf>
    <xf numFmtId="4" fontId="136" fillId="71" borderId="38" applyNumberFormat="0" applyProtection="0">
      <alignment vertical="center"/>
    </xf>
    <xf numFmtId="4" fontId="38" fillId="71" borderId="38" applyNumberFormat="0" applyProtection="0">
      <alignment horizontal="left" vertical="center" indent="1"/>
    </xf>
    <xf numFmtId="4" fontId="38" fillId="71" borderId="38" applyNumberFormat="0" applyProtection="0">
      <alignment horizontal="left" vertical="center" indent="1"/>
    </xf>
    <xf numFmtId="0" fontId="6" fillId="72" borderId="38" applyNumberFormat="0" applyProtection="0">
      <alignment horizontal="left" vertical="center" indent="1"/>
    </xf>
    <xf numFmtId="4" fontId="38" fillId="73" borderId="38" applyNumberFormat="0" applyProtection="0">
      <alignment horizontal="right" vertical="center"/>
    </xf>
    <xf numFmtId="4" fontId="38" fillId="74" borderId="38" applyNumberFormat="0" applyProtection="0">
      <alignment horizontal="right" vertical="center"/>
    </xf>
    <xf numFmtId="4" fontId="38" fillId="75" borderId="38" applyNumberFormat="0" applyProtection="0">
      <alignment horizontal="right" vertical="center"/>
    </xf>
    <xf numFmtId="4" fontId="38" fillId="58" borderId="38" applyNumberFormat="0" applyProtection="0">
      <alignment horizontal="right" vertical="center"/>
    </xf>
    <xf numFmtId="4" fontId="38" fillId="76" borderId="38" applyNumberFormat="0" applyProtection="0">
      <alignment horizontal="right" vertical="center"/>
    </xf>
    <xf numFmtId="4" fontId="38" fillId="77" borderId="38" applyNumberFormat="0" applyProtection="0">
      <alignment horizontal="right" vertical="center"/>
    </xf>
    <xf numFmtId="4" fontId="38" fillId="78" borderId="38" applyNumberFormat="0" applyProtection="0">
      <alignment horizontal="right" vertical="center"/>
    </xf>
    <xf numFmtId="4" fontId="38" fillId="79" borderId="38" applyNumberFormat="0" applyProtection="0">
      <alignment horizontal="right" vertical="center"/>
    </xf>
    <xf numFmtId="4" fontId="38" fillId="80" borderId="38" applyNumberFormat="0" applyProtection="0">
      <alignment horizontal="right" vertical="center"/>
    </xf>
    <xf numFmtId="4" fontId="137" fillId="81" borderId="38" applyNumberFormat="0" applyProtection="0">
      <alignment horizontal="left" vertical="center" indent="1"/>
    </xf>
    <xf numFmtId="4" fontId="38" fillId="82" borderId="41" applyNumberFormat="0" applyProtection="0">
      <alignment horizontal="left" vertical="center" indent="1"/>
    </xf>
    <xf numFmtId="4" fontId="74" fillId="83" borderId="0" applyNumberFormat="0" applyProtection="0">
      <alignment horizontal="left" vertical="center" indent="1"/>
    </xf>
    <xf numFmtId="0" fontId="6" fillId="72" borderId="38" applyNumberFormat="0" applyProtection="0">
      <alignment horizontal="left" vertical="center" indent="1"/>
    </xf>
    <xf numFmtId="4" fontId="38" fillId="82" borderId="38" applyNumberFormat="0" applyProtection="0">
      <alignment horizontal="left" vertical="center" indent="1"/>
    </xf>
    <xf numFmtId="4" fontId="38" fillId="64" borderId="38" applyNumberFormat="0" applyProtection="0">
      <alignment horizontal="left" vertical="center" indent="1"/>
    </xf>
    <xf numFmtId="0" fontId="6" fillId="64" borderId="38" applyNumberFormat="0" applyProtection="0">
      <alignment horizontal="left" vertical="center" indent="1"/>
    </xf>
    <xf numFmtId="0" fontId="6" fillId="64" borderId="38" applyNumberFormat="0" applyProtection="0">
      <alignment horizontal="left" vertical="center" indent="1"/>
    </xf>
    <xf numFmtId="0" fontId="6" fillId="68" borderId="38" applyNumberFormat="0" applyProtection="0">
      <alignment horizontal="left" vertical="center" indent="1"/>
    </xf>
    <xf numFmtId="0" fontId="6" fillId="68" borderId="38" applyNumberFormat="0" applyProtection="0">
      <alignment horizontal="left" vertical="center" indent="1"/>
    </xf>
    <xf numFmtId="0" fontId="6" fillId="59" borderId="38" applyNumberFormat="0" applyProtection="0">
      <alignment horizontal="left" vertical="center" indent="1"/>
    </xf>
    <xf numFmtId="0" fontId="6" fillId="59" borderId="38" applyNumberFormat="0" applyProtection="0">
      <alignment horizontal="left" vertical="center" indent="1"/>
    </xf>
    <xf numFmtId="0" fontId="6" fillId="72" borderId="38" applyNumberFormat="0" applyProtection="0">
      <alignment horizontal="left" vertical="center" indent="1"/>
    </xf>
    <xf numFmtId="0" fontId="6" fillId="72" borderId="38" applyNumberFormat="0" applyProtection="0">
      <alignment horizontal="left" vertical="center" indent="1"/>
    </xf>
    <xf numFmtId="4" fontId="38" fillId="63" borderId="38" applyNumberFormat="0" applyProtection="0">
      <alignment vertical="center"/>
    </xf>
    <xf numFmtId="4" fontId="136" fillId="63" borderId="38" applyNumberFormat="0" applyProtection="0">
      <alignment vertical="center"/>
    </xf>
    <xf numFmtId="4" fontId="38" fillId="63" borderId="38" applyNumberFormat="0" applyProtection="0">
      <alignment horizontal="left" vertical="center" indent="1"/>
    </xf>
    <xf numFmtId="4" fontId="38" fillId="63" borderId="38" applyNumberFormat="0" applyProtection="0">
      <alignment horizontal="left" vertical="center" indent="1"/>
    </xf>
    <xf numFmtId="4" fontId="38" fillId="82" borderId="38" applyNumberFormat="0" applyProtection="0">
      <alignment horizontal="right" vertical="center"/>
    </xf>
    <xf numFmtId="4" fontId="136" fillId="82" borderId="38" applyNumberFormat="0" applyProtection="0">
      <alignment horizontal="right" vertical="center"/>
    </xf>
    <xf numFmtId="0" fontId="6" fillId="72" borderId="38" applyNumberFormat="0" applyProtection="0">
      <alignment horizontal="left" vertical="center" indent="1"/>
    </xf>
    <xf numFmtId="0" fontId="6" fillId="72" borderId="38" applyNumberFormat="0" applyProtection="0">
      <alignment horizontal="left" vertical="center" indent="1"/>
    </xf>
    <xf numFmtId="0" fontId="138" fillId="0" borderId="0"/>
    <xf numFmtId="4" fontId="139" fillId="82" borderId="38" applyNumberFormat="0" applyProtection="0">
      <alignment horizontal="right" vertical="center"/>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70" fontId="87" fillId="0" borderId="0" applyNumberFormat="0" applyFill="0" applyBorder="0" applyProtection="0">
      <alignment horizontal="left"/>
    </xf>
    <xf numFmtId="170"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87"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169" fontId="94" fillId="0" borderId="0" applyNumberFormat="0" applyFill="0" applyBorder="0" applyProtection="0">
      <alignment horizontal="left"/>
    </xf>
    <xf numFmtId="0" fontId="44" fillId="68" borderId="11"/>
    <xf numFmtId="0" fontId="44" fillId="68" borderId="11"/>
    <xf numFmtId="170" fontId="44" fillId="68" borderId="11"/>
    <xf numFmtId="170" fontId="44" fillId="68" borderId="11"/>
    <xf numFmtId="170" fontId="44" fillId="68" borderId="11"/>
    <xf numFmtId="170" fontId="44" fillId="68" borderId="11"/>
    <xf numFmtId="170" fontId="44" fillId="68" borderId="11"/>
    <xf numFmtId="170" fontId="44" fillId="68" borderId="11"/>
    <xf numFmtId="170" fontId="44" fillId="68" borderId="11"/>
    <xf numFmtId="170" fontId="44" fillId="68" borderId="11"/>
    <xf numFmtId="0" fontId="6" fillId="84" borderId="0" applyNumberFormat="0" applyFont="0" applyBorder="0" applyProtection="0">
      <alignment horizontal="left" vertical="center"/>
    </xf>
    <xf numFmtId="0" fontId="6" fillId="0" borderId="42" applyNumberFormat="0" applyFill="0" applyProtection="0">
      <alignment horizontal="left" vertical="center" wrapText="1" indent="1"/>
    </xf>
    <xf numFmtId="195" fontId="6" fillId="0" borderId="42" applyFill="0" applyProtection="0">
      <alignment horizontal="right" vertical="center" wrapText="1"/>
    </xf>
    <xf numFmtId="196" fontId="6" fillId="0" borderId="42" applyFill="0" applyProtection="0">
      <alignment horizontal="right" vertical="center" wrapText="1"/>
    </xf>
    <xf numFmtId="0" fontId="6" fillId="0" borderId="0" applyNumberFormat="0" applyFill="0" applyBorder="0" applyProtection="0">
      <alignment horizontal="left" vertical="center" wrapText="1"/>
    </xf>
    <xf numFmtId="0" fontId="6" fillId="0" borderId="0" applyNumberFormat="0" applyFill="0" applyBorder="0" applyProtection="0">
      <alignment horizontal="left" vertical="center" wrapText="1" indent="1"/>
    </xf>
    <xf numFmtId="195" fontId="6" fillId="0" borderId="0" applyFill="0" applyBorder="0" applyProtection="0">
      <alignment horizontal="right" vertical="center" wrapText="1"/>
    </xf>
    <xf numFmtId="196" fontId="6" fillId="0" borderId="0" applyFill="0" applyBorder="0" applyProtection="0">
      <alignment horizontal="right" vertical="center" wrapText="1"/>
    </xf>
    <xf numFmtId="0" fontId="6" fillId="0" borderId="43" applyNumberFormat="0" applyFill="0" applyProtection="0">
      <alignment horizontal="left" vertical="center" wrapText="1"/>
    </xf>
    <xf numFmtId="0" fontId="6" fillId="0" borderId="43" applyNumberFormat="0" applyFill="0" applyProtection="0">
      <alignment horizontal="left" vertical="center" wrapText="1" indent="1"/>
    </xf>
    <xf numFmtId="195" fontId="6" fillId="0" borderId="43" applyFill="0" applyProtection="0">
      <alignment horizontal="right" vertical="center" wrapText="1"/>
    </xf>
    <xf numFmtId="0" fontId="6" fillId="0" borderId="0" applyNumberFormat="0" applyFill="0" applyBorder="0" applyAlignment="0" applyProtection="0"/>
    <xf numFmtId="0" fontId="6" fillId="0" borderId="0" applyNumberFormat="0" applyFill="0" applyBorder="0" applyProtection="0">
      <alignment vertical="center" wrapText="1"/>
    </xf>
    <xf numFmtId="0" fontId="6" fillId="0" borderId="0" applyNumberFormat="0" applyFill="0" applyBorder="0" applyProtection="0">
      <alignment vertical="center" wrapText="1"/>
    </xf>
    <xf numFmtId="0" fontId="90" fillId="0" borderId="0" applyNumberFormat="0" applyFill="0" applyBorder="0" applyProtection="0">
      <alignment horizontal="left" vertical="center" wrapText="1"/>
    </xf>
    <xf numFmtId="0" fontId="6" fillId="0" borderId="0" applyNumberFormat="0" applyFill="0" applyBorder="0" applyProtection="0">
      <alignment vertical="center" wrapText="1"/>
    </xf>
    <xf numFmtId="0" fontId="6" fillId="0" borderId="0" applyNumberFormat="0" applyFill="0" applyBorder="0" applyProtection="0">
      <alignment vertical="center" wrapText="1"/>
    </xf>
    <xf numFmtId="0" fontId="6" fillId="0" borderId="0" applyNumberFormat="0" applyFont="0" applyFill="0" applyBorder="0" applyProtection="0">
      <alignment horizontal="left" vertical="center"/>
    </xf>
    <xf numFmtId="0" fontId="94" fillId="0" borderId="0" applyNumberFormat="0" applyFill="0" applyBorder="0" applyProtection="0">
      <alignment horizontal="left" vertical="center" wrapText="1"/>
    </xf>
    <xf numFmtId="0" fontId="94" fillId="0" borderId="0" applyNumberFormat="0" applyFill="0" applyBorder="0" applyProtection="0">
      <alignment horizontal="left" vertical="center" wrapText="1"/>
    </xf>
    <xf numFmtId="0" fontId="100" fillId="0" borderId="0" applyNumberFormat="0" applyFill="0" applyBorder="0" applyProtection="0">
      <alignment vertical="center" wrapText="1"/>
    </xf>
    <xf numFmtId="0" fontId="6" fillId="0" borderId="44" applyNumberFormat="0" applyFont="0" applyFill="0" applyProtection="0">
      <alignment horizontal="center" vertical="center" wrapText="1"/>
    </xf>
    <xf numFmtId="0" fontId="94" fillId="0" borderId="44" applyNumberFormat="0" applyFill="0" applyProtection="0">
      <alignment horizontal="center" vertical="center" wrapText="1"/>
    </xf>
    <xf numFmtId="0" fontId="94" fillId="0" borderId="44" applyNumberFormat="0" applyFill="0" applyProtection="0">
      <alignment horizontal="center" vertical="center" wrapText="1"/>
    </xf>
    <xf numFmtId="0" fontId="6" fillId="0" borderId="42" applyNumberFormat="0" applyFill="0" applyProtection="0">
      <alignment horizontal="left" vertical="center" wrapText="1"/>
    </xf>
    <xf numFmtId="170" fontId="6" fillId="0" borderId="0"/>
    <xf numFmtId="0" fontId="6" fillId="0" borderId="0"/>
    <xf numFmtId="0" fontId="140" fillId="67" borderId="21">
      <alignment horizontal="center"/>
    </xf>
    <xf numFmtId="3" fontId="141" fillId="67" borderId="0"/>
    <xf numFmtId="3" fontId="140" fillId="67" borderId="0"/>
    <xf numFmtId="0" fontId="141" fillId="67" borderId="0"/>
    <xf numFmtId="0" fontId="140" fillId="67" borderId="0"/>
    <xf numFmtId="0" fontId="141" fillId="67" borderId="0">
      <alignment horizontal="center"/>
    </xf>
    <xf numFmtId="0" fontId="142" fillId="0" borderId="0">
      <alignment wrapText="1"/>
    </xf>
    <xf numFmtId="0" fontId="142" fillId="0" borderId="0">
      <alignment wrapText="1"/>
    </xf>
    <xf numFmtId="0" fontId="142" fillId="0" borderId="0">
      <alignment wrapText="1"/>
    </xf>
    <xf numFmtId="0" fontId="142" fillId="0" borderId="0">
      <alignment wrapText="1"/>
    </xf>
    <xf numFmtId="0" fontId="143" fillId="85" borderId="0">
      <alignment horizontal="right" vertical="top" wrapText="1"/>
    </xf>
    <xf numFmtId="0" fontId="143" fillId="85" borderId="0">
      <alignment horizontal="right" vertical="top" wrapText="1"/>
    </xf>
    <xf numFmtId="0" fontId="143" fillId="85" borderId="0">
      <alignment horizontal="right" vertical="top" wrapText="1"/>
    </xf>
    <xf numFmtId="0" fontId="143" fillId="85" borderId="0">
      <alignment horizontal="right" vertical="top" wrapText="1"/>
    </xf>
    <xf numFmtId="0" fontId="73" fillId="0" borderId="0"/>
    <xf numFmtId="0" fontId="73" fillId="0" borderId="0"/>
    <xf numFmtId="0" fontId="73" fillId="0" borderId="0"/>
    <xf numFmtId="0" fontId="73" fillId="0" borderId="0"/>
    <xf numFmtId="0" fontId="144" fillId="0" borderId="0"/>
    <xf numFmtId="0" fontId="144" fillId="0" borderId="0"/>
    <xf numFmtId="0" fontId="144" fillId="0" borderId="0"/>
    <xf numFmtId="0" fontId="145" fillId="0" borderId="0"/>
    <xf numFmtId="0" fontId="145" fillId="0" borderId="0"/>
    <xf numFmtId="0" fontId="145" fillId="0" borderId="0"/>
    <xf numFmtId="197" fontId="84" fillId="0" borderId="0">
      <alignment wrapText="1"/>
      <protection locked="0"/>
    </xf>
    <xf numFmtId="197" fontId="84" fillId="0" borderId="0">
      <alignment wrapText="1"/>
      <protection locked="0"/>
    </xf>
    <xf numFmtId="197" fontId="143" fillId="86" borderId="0">
      <alignment wrapText="1"/>
      <protection locked="0"/>
    </xf>
    <xf numFmtId="197" fontId="143" fillId="86" borderId="0">
      <alignment wrapText="1"/>
      <protection locked="0"/>
    </xf>
    <xf numFmtId="197" fontId="143" fillId="86" borderId="0">
      <alignment wrapText="1"/>
      <protection locked="0"/>
    </xf>
    <xf numFmtId="197" fontId="143" fillId="86" borderId="0">
      <alignment wrapText="1"/>
      <protection locked="0"/>
    </xf>
    <xf numFmtId="197" fontId="84" fillId="0" borderId="0">
      <alignment wrapText="1"/>
      <protection locked="0"/>
    </xf>
    <xf numFmtId="198" fontId="84" fillId="0" borderId="0">
      <alignment wrapText="1"/>
      <protection locked="0"/>
    </xf>
    <xf numFmtId="198" fontId="84" fillId="0" borderId="0">
      <alignment wrapText="1"/>
      <protection locked="0"/>
    </xf>
    <xf numFmtId="198" fontId="84" fillId="0" borderId="0">
      <alignment wrapText="1"/>
      <protection locked="0"/>
    </xf>
    <xf numFmtId="198" fontId="143" fillId="86" borderId="0">
      <alignment wrapText="1"/>
      <protection locked="0"/>
    </xf>
    <xf numFmtId="198" fontId="143" fillId="86" borderId="0">
      <alignment wrapText="1"/>
      <protection locked="0"/>
    </xf>
    <xf numFmtId="198" fontId="143" fillId="86" borderId="0">
      <alignment wrapText="1"/>
      <protection locked="0"/>
    </xf>
    <xf numFmtId="198" fontId="143" fillId="86" borderId="0">
      <alignment wrapText="1"/>
      <protection locked="0"/>
    </xf>
    <xf numFmtId="198" fontId="143" fillId="86" borderId="0">
      <alignment wrapText="1"/>
      <protection locked="0"/>
    </xf>
    <xf numFmtId="198" fontId="84" fillId="0" borderId="0">
      <alignment wrapText="1"/>
      <protection locked="0"/>
    </xf>
    <xf numFmtId="199" fontId="84" fillId="0" borderId="0">
      <alignment wrapText="1"/>
      <protection locked="0"/>
    </xf>
    <xf numFmtId="199" fontId="84" fillId="0" borderId="0">
      <alignment wrapText="1"/>
      <protection locked="0"/>
    </xf>
    <xf numFmtId="199" fontId="143" fillId="86" borderId="0">
      <alignment wrapText="1"/>
      <protection locked="0"/>
    </xf>
    <xf numFmtId="199" fontId="143" fillId="86" borderId="0">
      <alignment wrapText="1"/>
      <protection locked="0"/>
    </xf>
    <xf numFmtId="199" fontId="143" fillId="86" borderId="0">
      <alignment wrapText="1"/>
      <protection locked="0"/>
    </xf>
    <xf numFmtId="199" fontId="143" fillId="86" borderId="0">
      <alignment wrapText="1"/>
      <protection locked="0"/>
    </xf>
    <xf numFmtId="199" fontId="84" fillId="0" borderId="0">
      <alignment wrapText="1"/>
      <protection locked="0"/>
    </xf>
    <xf numFmtId="200" fontId="143" fillId="85" borderId="45">
      <alignment wrapText="1"/>
    </xf>
    <xf numFmtId="200" fontId="143" fillId="85" borderId="45">
      <alignment wrapText="1"/>
    </xf>
    <xf numFmtId="200" fontId="143" fillId="85" borderId="45">
      <alignment wrapText="1"/>
    </xf>
    <xf numFmtId="201" fontId="143" fillId="85" borderId="45">
      <alignment wrapText="1"/>
    </xf>
    <xf numFmtId="201" fontId="143" fillId="85" borderId="45">
      <alignment wrapText="1"/>
    </xf>
    <xf numFmtId="201" fontId="143" fillId="85" borderId="45">
      <alignment wrapText="1"/>
    </xf>
    <xf numFmtId="201" fontId="143" fillId="85" borderId="45">
      <alignment wrapText="1"/>
    </xf>
    <xf numFmtId="202" fontId="143" fillId="85" borderId="45">
      <alignment wrapText="1"/>
    </xf>
    <xf numFmtId="202" fontId="143" fillId="85" borderId="45">
      <alignment wrapText="1"/>
    </xf>
    <xf numFmtId="202" fontId="143" fillId="85" borderId="45">
      <alignment wrapText="1"/>
    </xf>
    <xf numFmtId="0" fontId="73" fillId="0" borderId="46">
      <alignment horizontal="right"/>
    </xf>
    <xf numFmtId="0" fontId="73" fillId="0" borderId="46">
      <alignment horizontal="right"/>
    </xf>
    <xf numFmtId="0" fontId="73" fillId="0" borderId="46">
      <alignment horizontal="right"/>
    </xf>
    <xf numFmtId="0" fontId="73" fillId="0" borderId="46">
      <alignment horizontal="right"/>
    </xf>
    <xf numFmtId="170" fontId="6" fillId="0" borderId="0"/>
    <xf numFmtId="0" fontId="6" fillId="0" borderId="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9" fontId="71" fillId="0" borderId="0" applyFont="0" applyFill="0" applyBorder="0" applyAlignment="0" applyProtection="0"/>
    <xf numFmtId="40" fontId="146" fillId="0" borderId="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Protection="0">
      <alignment horizontal="left" vertical="center" indent="10"/>
    </xf>
    <xf numFmtId="0" fontId="148" fillId="0" borderId="0" applyNumberFormat="0" applyFill="0" applyBorder="0" applyProtection="0">
      <alignment horizontal="left" vertical="center" indent="10"/>
    </xf>
    <xf numFmtId="0" fontId="149" fillId="87" borderId="0">
      <alignment horizontal="center" vertical="center" wrapText="1"/>
    </xf>
    <xf numFmtId="0" fontId="150" fillId="0" borderId="47" applyNumberFormat="0" applyFill="0" applyAlignment="0" applyProtection="0"/>
    <xf numFmtId="0" fontId="74" fillId="0" borderId="47" applyNumberFormat="0" applyFill="0" applyAlignment="0" applyProtection="0"/>
    <xf numFmtId="169" fontId="151" fillId="0" borderId="47" applyNumberFormat="0" applyFill="0" applyAlignment="0" applyProtection="0"/>
    <xf numFmtId="0" fontId="74" fillId="0" borderId="47" applyNumberFormat="0" applyFill="0" applyAlignment="0" applyProtection="0"/>
    <xf numFmtId="169" fontId="151" fillId="0" borderId="47" applyNumberFormat="0" applyFill="0" applyAlignment="0" applyProtection="0"/>
    <xf numFmtId="0" fontId="74"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169" fontId="151" fillId="0" borderId="47" applyNumberFormat="0" applyFill="0" applyAlignment="0" applyProtection="0"/>
    <xf numFmtId="0" fontId="6" fillId="86" borderId="0" applyNumberFormat="0" applyFont="0" applyBorder="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169" fontId="154" fillId="0" borderId="0" applyNumberFormat="0" applyFill="0" applyBorder="0" applyAlignment="0" applyProtection="0"/>
    <xf numFmtId="169" fontId="154" fillId="0" borderId="0" applyNumberFormat="0" applyFill="0" applyBorder="0" applyAlignment="0" applyProtection="0"/>
    <xf numFmtId="0" fontId="84" fillId="0" borderId="0"/>
    <xf numFmtId="0" fontId="155" fillId="0" borderId="0" applyNumberFormat="0" applyFill="0" applyBorder="0" applyAlignment="0" applyProtection="0"/>
    <xf numFmtId="170" fontId="44" fillId="0" borderId="0"/>
    <xf numFmtId="0" fontId="1" fillId="0" borderId="0"/>
    <xf numFmtId="9" fontId="1" fillId="0" borderId="0" applyFont="0" applyFill="0" applyBorder="0" applyAlignment="0" applyProtection="0"/>
    <xf numFmtId="0" fontId="6" fillId="0" borderId="0"/>
    <xf numFmtId="0" fontId="6" fillId="0" borderId="0"/>
    <xf numFmtId="0" fontId="6" fillId="0" borderId="0"/>
    <xf numFmtId="0" fontId="77" fillId="71" borderId="23"/>
    <xf numFmtId="203" fontId="156" fillId="0" borderId="0" applyFont="0" applyFill="0" applyBorder="0" applyAlignment="0" applyProtection="0"/>
    <xf numFmtId="204" fontId="72" fillId="71" borderId="23" applyBorder="0"/>
    <xf numFmtId="205" fontId="77" fillId="71" borderId="23">
      <alignment horizontal="center"/>
      <protection locked="0"/>
    </xf>
    <xf numFmtId="206" fontId="62" fillId="67" borderId="23"/>
    <xf numFmtId="1" fontId="85" fillId="0" borderId="48">
      <alignment vertical="top"/>
    </xf>
    <xf numFmtId="207" fontId="157"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3" fontId="6" fillId="0" borderId="0" applyFont="0" applyFill="0" applyBorder="0" applyAlignment="0" applyProtection="0"/>
    <xf numFmtId="44" fontId="158"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6" fillId="0" borderId="0" applyFont="0"/>
    <xf numFmtId="0" fontId="159" fillId="84" borderId="49">
      <alignment horizontal="left" vertical="center" indent="1"/>
    </xf>
    <xf numFmtId="0" fontId="66" fillId="0" borderId="0" applyNumberFormat="0" applyFill="0" applyBorder="0" applyAlignment="0" applyProtection="0"/>
    <xf numFmtId="0" fontId="66" fillId="0" borderId="0" applyNumberFormat="0" applyFill="0" applyBorder="0" applyAlignment="0" applyProtection="0">
      <alignment vertical="top"/>
      <protection locked="0"/>
    </xf>
    <xf numFmtId="0" fontId="160"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208" fontId="161" fillId="71" borderId="50"/>
    <xf numFmtId="0" fontId="110" fillId="71" borderId="51" applyNumberFormat="0" applyAlignment="0">
      <protection locked="0"/>
    </xf>
    <xf numFmtId="209" fontId="77" fillId="63" borderId="51"/>
    <xf numFmtId="0" fontId="1" fillId="0" borderId="0"/>
    <xf numFmtId="0" fontId="158" fillId="0" borderId="0"/>
    <xf numFmtId="0" fontId="63" fillId="0" borderId="0"/>
    <xf numFmtId="0" fontId="6" fillId="0" borderId="0"/>
    <xf numFmtId="0" fontId="132" fillId="0" borderId="0"/>
    <xf numFmtId="0" fontId="6" fillId="0" borderId="0"/>
    <xf numFmtId="0" fontId="3" fillId="0" borderId="0"/>
    <xf numFmtId="0" fontId="1" fillId="0" borderId="0"/>
    <xf numFmtId="0" fontId="3" fillId="0" borderId="0"/>
    <xf numFmtId="0" fontId="63" fillId="0" borderId="0"/>
    <xf numFmtId="210" fontId="162" fillId="0" borderId="0" applyNumberFormat="0" applyFill="0" applyBorder="0" applyAlignment="0" applyProtection="0"/>
    <xf numFmtId="204" fontId="163" fillId="0" borderId="23"/>
    <xf numFmtId="211" fontId="6" fillId="0" borderId="23"/>
    <xf numFmtId="204" fontId="163" fillId="0" borderId="23" applyBorder="0"/>
    <xf numFmtId="9" fontId="6" fillId="0" borderId="0" applyFont="0" applyFill="0" applyBorder="0" applyAlignment="0" applyProtection="0"/>
    <xf numFmtId="9" fontId="158" fillId="0" borderId="0" applyFont="0" applyFill="0" applyBorder="0" applyAlignment="0" applyProtection="0"/>
    <xf numFmtId="9" fontId="63" fillId="0" borderId="0" applyFont="0" applyFill="0" applyBorder="0" applyAlignment="0" applyProtection="0"/>
    <xf numFmtId="0" fontId="164" fillId="0" borderId="0"/>
    <xf numFmtId="212" fontId="85" fillId="0" borderId="52" applyAlignment="0">
      <alignment horizontal="right"/>
    </xf>
    <xf numFmtId="0" fontId="3" fillId="0" borderId="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106" fillId="0" borderId="0" applyAlignment="0">
      <alignment horizontal="left"/>
    </xf>
    <xf numFmtId="0" fontId="170" fillId="0" borderId="53" applyNumberFormat="0" applyAlignment="0"/>
    <xf numFmtId="0" fontId="169" fillId="0" borderId="0"/>
    <xf numFmtId="0" fontId="168" fillId="0" borderId="0"/>
    <xf numFmtId="0" fontId="167" fillId="0" borderId="0"/>
    <xf numFmtId="0" fontId="166" fillId="0" borderId="0">
      <alignment horizontal="right"/>
    </xf>
    <xf numFmtId="0" fontId="165" fillId="0" borderId="0"/>
    <xf numFmtId="0" fontId="3" fillId="0" borderId="0" applyNumberFormat="0" applyFont="0" applyFill="0" applyBorder="0" applyProtection="0">
      <alignment vertical="center"/>
    </xf>
    <xf numFmtId="0" fontId="3" fillId="0" borderId="0" applyNumberFormat="0" applyFont="0" applyFill="0" applyBorder="0" applyProtection="0">
      <alignment vertical="center"/>
    </xf>
    <xf numFmtId="0" fontId="6" fillId="0" borderId="0"/>
    <xf numFmtId="0" fontId="3" fillId="9" borderId="8" applyNumberFormat="0" applyFont="0" applyAlignment="0" applyProtection="0"/>
    <xf numFmtId="9" fontId="3" fillId="0" borderId="0" applyFont="0" applyFill="0" applyBorder="0" applyAlignment="0" applyProtection="0"/>
    <xf numFmtId="0" fontId="14" fillId="0" borderId="0"/>
    <xf numFmtId="0" fontId="106" fillId="0" borderId="0">
      <alignment horizontal="right"/>
    </xf>
    <xf numFmtId="203" fontId="106" fillId="0" borderId="0">
      <alignment horizontal="right"/>
    </xf>
    <xf numFmtId="167" fontId="171" fillId="0" borderId="0">
      <alignment horizontal="right"/>
    </xf>
    <xf numFmtId="0" fontId="172" fillId="0" borderId="0"/>
    <xf numFmtId="177" fontId="6" fillId="0" borderId="0" applyFill="0" applyBorder="0" applyAlignment="0" applyProtection="0"/>
    <xf numFmtId="177" fontId="173" fillId="0" borderId="0" applyFont="0" applyFill="0" applyBorder="0" applyAlignment="0" applyProtection="0"/>
    <xf numFmtId="41" fontId="132" fillId="0" borderId="0" applyFont="0" applyFill="0" applyBorder="0" applyAlignment="0" applyProtection="0"/>
    <xf numFmtId="41" fontId="13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cellStyleXfs>
  <cellXfs count="76">
    <xf numFmtId="0" fontId="0" fillId="0" borderId="0" xfId="0"/>
    <xf numFmtId="0" fontId="11" fillId="0" borderId="0" xfId="0" applyFont="1"/>
    <xf numFmtId="0" fontId="12" fillId="0" borderId="0" xfId="0" applyFont="1"/>
    <xf numFmtId="0" fontId="13" fillId="0" borderId="0" xfId="3" applyFont="1" applyAlignment="1" applyProtection="1"/>
    <xf numFmtId="0" fontId="0" fillId="0" borderId="0" xfId="0"/>
    <xf numFmtId="0" fontId="11" fillId="0" borderId="0" xfId="0" applyFont="1" applyFill="1"/>
    <xf numFmtId="0" fontId="5" fillId="0" borderId="0" xfId="0" applyFont="1" applyFill="1" applyAlignment="1"/>
    <xf numFmtId="1" fontId="4" fillId="0" borderId="0" xfId="0" applyNumberFormat="1" applyFont="1"/>
    <xf numFmtId="0" fontId="3" fillId="0" borderId="0" xfId="0" applyFont="1"/>
    <xf numFmtId="0" fontId="31" fillId="0" borderId="0" xfId="3" applyFont="1" applyAlignment="1" applyProtection="1"/>
    <xf numFmtId="0" fontId="33" fillId="2" borderId="0" xfId="0" applyFont="1" applyFill="1"/>
    <xf numFmtId="0" fontId="33" fillId="0" borderId="0" xfId="0" applyFont="1"/>
    <xf numFmtId="0" fontId="34" fillId="0" borderId="0" xfId="0" applyFont="1"/>
    <xf numFmtId="0" fontId="36" fillId="0" borderId="0" xfId="54" applyFont="1">
      <alignment vertical="center"/>
    </xf>
    <xf numFmtId="0" fontId="37" fillId="0" borderId="0" xfId="56" applyFont="1"/>
    <xf numFmtId="0" fontId="32" fillId="0" borderId="0" xfId="0" applyFont="1"/>
    <xf numFmtId="0" fontId="0" fillId="2" borderId="0" xfId="0" applyFill="1"/>
    <xf numFmtId="0" fontId="35" fillId="2" borderId="0" xfId="0" applyFont="1" applyFill="1"/>
    <xf numFmtId="0" fontId="11" fillId="0" borderId="0" xfId="1828" applyFont="1"/>
    <xf numFmtId="0" fontId="174" fillId="0" borderId="0" xfId="0" applyFont="1" applyFill="1"/>
    <xf numFmtId="0" fontId="36" fillId="0" borderId="0" xfId="0" applyFont="1"/>
    <xf numFmtId="0" fontId="174" fillId="0" borderId="0" xfId="0" applyFont="1"/>
    <xf numFmtId="0" fontId="36" fillId="0" borderId="0" xfId="0" applyFont="1" applyFill="1"/>
    <xf numFmtId="0" fontId="175" fillId="0" borderId="0" xfId="0" applyFont="1" applyFill="1" applyAlignment="1"/>
    <xf numFmtId="0" fontId="36" fillId="0" borderId="0" xfId="1828" applyFont="1" applyAlignment="1">
      <alignment vertical="center"/>
    </xf>
    <xf numFmtId="0" fontId="176" fillId="0" borderId="0" xfId="3" applyFont="1" applyAlignment="1" applyProtection="1"/>
    <xf numFmtId="1" fontId="36" fillId="0" borderId="0" xfId="0" applyNumberFormat="1" applyFont="1"/>
    <xf numFmtId="166" fontId="36" fillId="0" borderId="0" xfId="0" applyNumberFormat="1" applyFont="1"/>
    <xf numFmtId="1" fontId="36" fillId="0" borderId="0" xfId="51" applyNumberFormat="1" applyFont="1">
      <alignment vertical="center"/>
    </xf>
    <xf numFmtId="0" fontId="36" fillId="0" borderId="0" xfId="51" applyFont="1">
      <alignment vertical="center"/>
    </xf>
    <xf numFmtId="2" fontId="36" fillId="0" borderId="0" xfId="0" applyNumberFormat="1" applyFont="1"/>
    <xf numFmtId="167" fontId="36" fillId="0" borderId="0" xfId="0" applyNumberFormat="1" applyFont="1"/>
    <xf numFmtId="0" fontId="177" fillId="0" borderId="0" xfId="0" applyFont="1"/>
    <xf numFmtId="0" fontId="178" fillId="0" borderId="0" xfId="3" applyFont="1" applyAlignment="1" applyProtection="1"/>
    <xf numFmtId="213" fontId="36" fillId="0" borderId="0" xfId="0" applyNumberFormat="1" applyFont="1"/>
    <xf numFmtId="9" fontId="36" fillId="0" borderId="0" xfId="0" applyNumberFormat="1" applyFont="1"/>
    <xf numFmtId="9" fontId="36" fillId="0" borderId="0" xfId="10" applyFont="1"/>
    <xf numFmtId="0" fontId="179" fillId="0" borderId="0" xfId="0" applyFont="1" applyFill="1" applyAlignment="1"/>
    <xf numFmtId="2" fontId="36" fillId="0" borderId="0" xfId="9" applyNumberFormat="1" applyFont="1"/>
    <xf numFmtId="0" fontId="36" fillId="0" borderId="0" xfId="0" applyFont="1" applyFill="1" applyAlignment="1">
      <alignment horizontal="left"/>
    </xf>
    <xf numFmtId="0" fontId="37" fillId="0" borderId="0" xfId="53" applyFont="1"/>
    <xf numFmtId="0" fontId="37" fillId="0" borderId="0" xfId="55" applyFont="1"/>
    <xf numFmtId="165" fontId="36" fillId="0" borderId="0" xfId="9" applyNumberFormat="1" applyFont="1"/>
    <xf numFmtId="2" fontId="36" fillId="0" borderId="0" xfId="51" applyNumberFormat="1" applyFont="1">
      <alignment vertical="center"/>
    </xf>
    <xf numFmtId="166" fontId="36" fillId="0" borderId="0" xfId="1260" applyNumberFormat="1" applyFont="1"/>
    <xf numFmtId="166" fontId="36" fillId="0" borderId="0" xfId="1803" applyNumberFormat="1" applyFont="1"/>
    <xf numFmtId="167" fontId="174" fillId="0" borderId="0" xfId="0" applyNumberFormat="1" applyFont="1"/>
    <xf numFmtId="0" fontId="36" fillId="0" borderId="0" xfId="1749" applyFont="1"/>
    <xf numFmtId="0" fontId="180" fillId="0" borderId="0" xfId="0" applyFont="1"/>
    <xf numFmtId="0" fontId="174" fillId="0" borderId="0" xfId="0" applyNumberFormat="1" applyFont="1"/>
    <xf numFmtId="0" fontId="174" fillId="0" borderId="0" xfId="0" applyFont="1" applyAlignment="1">
      <alignment wrapText="1"/>
    </xf>
    <xf numFmtId="0" fontId="181" fillId="0" borderId="0" xfId="55" applyFont="1"/>
    <xf numFmtId="0" fontId="181" fillId="0" borderId="0" xfId="53" applyFont="1"/>
    <xf numFmtId="1" fontId="174" fillId="0" borderId="0" xfId="0" applyNumberFormat="1" applyFont="1"/>
    <xf numFmtId="0" fontId="180" fillId="2" borderId="0" xfId="0" applyFont="1" applyFill="1" applyAlignment="1">
      <alignment horizontal="left"/>
    </xf>
    <xf numFmtId="0" fontId="33" fillId="2" borderId="0" xfId="0" applyFont="1" applyFill="1" applyAlignment="1">
      <alignment horizontal="center"/>
    </xf>
    <xf numFmtId="0" fontId="176" fillId="2" borderId="0" xfId="3" applyFont="1" applyFill="1" applyAlignment="1" applyProtection="1"/>
    <xf numFmtId="0" fontId="33" fillId="0" borderId="0" xfId="0" applyFont="1" applyFill="1"/>
    <xf numFmtId="2" fontId="33" fillId="2" borderId="0" xfId="0" applyNumberFormat="1" applyFont="1" applyFill="1" applyAlignment="1">
      <alignment horizontal="center"/>
    </xf>
    <xf numFmtId="0" fontId="176" fillId="0" borderId="0" xfId="3" applyFont="1" applyBorder="1" applyAlignment="1" applyProtection="1">
      <alignment vertical="center"/>
    </xf>
    <xf numFmtId="0" fontId="176" fillId="0" borderId="0" xfId="3" applyFont="1" applyAlignment="1" applyProtection="1">
      <alignment vertical="center"/>
    </xf>
    <xf numFmtId="0" fontId="174" fillId="2" borderId="0" xfId="0" applyFont="1" applyFill="1" applyBorder="1"/>
    <xf numFmtId="0" fontId="174" fillId="2" borderId="0" xfId="0" applyFont="1" applyFill="1" applyBorder="1" applyAlignment="1">
      <alignment wrapText="1"/>
    </xf>
    <xf numFmtId="1" fontId="36" fillId="2" borderId="0" xfId="0" applyNumberFormat="1" applyFont="1" applyFill="1" applyBorder="1"/>
    <xf numFmtId="0" fontId="36" fillId="2" borderId="0" xfId="0" applyFont="1" applyFill="1" applyBorder="1"/>
    <xf numFmtId="167" fontId="36" fillId="2" borderId="0" xfId="0" applyNumberFormat="1" applyFont="1" applyFill="1" applyBorder="1"/>
    <xf numFmtId="166" fontId="36" fillId="2" borderId="0" xfId="0" applyNumberFormat="1" applyFont="1" applyFill="1" applyBorder="1"/>
    <xf numFmtId="2" fontId="36" fillId="2" borderId="0" xfId="0" applyNumberFormat="1" applyFont="1" applyFill="1" applyBorder="1"/>
    <xf numFmtId="0" fontId="0" fillId="0" borderId="0" xfId="0" applyFill="1"/>
    <xf numFmtId="0" fontId="183" fillId="0" borderId="0" xfId="0" applyFont="1" applyFill="1"/>
    <xf numFmtId="1" fontId="36" fillId="0" borderId="0" xfId="0" applyNumberFormat="1" applyFont="1" applyFill="1"/>
    <xf numFmtId="0" fontId="36" fillId="0" borderId="0" xfId="1823" applyFont="1" applyFill="1" applyAlignment="1"/>
    <xf numFmtId="2" fontId="36" fillId="0" borderId="0" xfId="0" applyNumberFormat="1" applyFont="1" applyFill="1"/>
    <xf numFmtId="0" fontId="37" fillId="0" borderId="0" xfId="0" applyFont="1" applyFill="1"/>
    <xf numFmtId="0" fontId="181" fillId="0" borderId="0" xfId="0" applyFont="1" applyFill="1"/>
    <xf numFmtId="1" fontId="181" fillId="0" borderId="0" xfId="0" applyNumberFormat="1" applyFont="1" applyFill="1"/>
  </cellXfs>
  <cellStyles count="1853">
    <cellStyle name=" 1" xfId="57"/>
    <cellStyle name=" 1 2" xfId="58"/>
    <cellStyle name=" 1 3" xfId="59"/>
    <cellStyle name=" 1 4" xfId="60"/>
    <cellStyle name=" 1 5" xfId="61"/>
    <cellStyle name=" 1 6" xfId="62"/>
    <cellStyle name="%" xfId="63"/>
    <cellStyle name="% 2" xfId="64"/>
    <cellStyle name="%_Additional charts" xfId="65"/>
    <cellStyle name="%_Health scenario chart (2)" xfId="66"/>
    <cellStyle name="%_PEF FSBR2011" xfId="67"/>
    <cellStyle name="]_x000d__x000a_Zoomed=1_x000d__x000a_Row=0_x000d__x000a_Column=0_x000d__x000a_Height=0_x000d__x000a_Width=0_x000d__x000a_FontName=FoxFont_x000d__x000a_FontStyle=0_x000d__x000a_FontSize=9_x000d__x000a_PrtFontName=FoxPrin" xfId="68"/>
    <cellStyle name="_110621 OBRoutput FSR transUpdate and tobacco jun25" xfId="69"/>
    <cellStyle name="_110621 OBRoutput FSR transUpdate and tobacco jun25 (2)" xfId="70"/>
    <cellStyle name="_20060502 - Sink calculations v1" xfId="1751"/>
    <cellStyle name="_20060502 - Transmission costs v1 (integrated)" xfId="1752"/>
    <cellStyle name="_Sheet1" xfId="1753"/>
    <cellStyle name="_TableHead" xfId="71"/>
    <cellStyle name="1dp" xfId="72"/>
    <cellStyle name="1dp 2" xfId="73"/>
    <cellStyle name="20% - Accent1" xfId="28" builtinId="30" customBuiltin="1"/>
    <cellStyle name="20% - Accent1 2" xfId="74"/>
    <cellStyle name="20% - Accent1 2 2" xfId="75"/>
    <cellStyle name="20% - Accent1 3" xfId="76"/>
    <cellStyle name="20% - Accent1 4" xfId="77"/>
    <cellStyle name="20% - Accent1 5" xfId="1804"/>
    <cellStyle name="20% - Accent2" xfId="32" builtinId="34" customBuiltin="1"/>
    <cellStyle name="20% - Accent2 2" xfId="78"/>
    <cellStyle name="20% - Accent2 2 2" xfId="79"/>
    <cellStyle name="20% - Accent2 3" xfId="80"/>
    <cellStyle name="20% - Accent2 4" xfId="81"/>
    <cellStyle name="20% - Accent2 5" xfId="1805"/>
    <cellStyle name="20% - Accent3" xfId="36" builtinId="38" customBuiltin="1"/>
    <cellStyle name="20% - Accent3 2" xfId="82"/>
    <cellStyle name="20% - Accent3 2 2" xfId="83"/>
    <cellStyle name="20% - Accent3 3" xfId="84"/>
    <cellStyle name="20% - Accent3 4" xfId="85"/>
    <cellStyle name="20% - Accent3 5" xfId="1806"/>
    <cellStyle name="20% - Accent4" xfId="40" builtinId="42" customBuiltin="1"/>
    <cellStyle name="20% - Accent4 2" xfId="86"/>
    <cellStyle name="20% - Accent4 2 2" xfId="87"/>
    <cellStyle name="20% - Accent4 2 2 2" xfId="88"/>
    <cellStyle name="20% - Accent4 2 3" xfId="89"/>
    <cellStyle name="20% - Accent4 2 4" xfId="90"/>
    <cellStyle name="20% - Accent4 2 5" xfId="91"/>
    <cellStyle name="20% - Accent4 3" xfId="92"/>
    <cellStyle name="20% - Accent4 4" xfId="93"/>
    <cellStyle name="20% - Accent4 5" xfId="1807"/>
    <cellStyle name="20% - Accent5" xfId="44" builtinId="46" customBuiltin="1"/>
    <cellStyle name="20% - Accent5 2" xfId="94"/>
    <cellStyle name="20% - Accent5 2 2" xfId="95"/>
    <cellStyle name="20% - Accent5 3" xfId="96"/>
    <cellStyle name="20% - Accent5 4" xfId="97"/>
    <cellStyle name="20% - Accent5 5" xfId="1808"/>
    <cellStyle name="20% - Accent6" xfId="48" builtinId="50" customBuiltin="1"/>
    <cellStyle name="20% - Accent6 2" xfId="98"/>
    <cellStyle name="20% - Accent6 2 2" xfId="99"/>
    <cellStyle name="20% - Accent6 3" xfId="100"/>
    <cellStyle name="20% - Accent6 4" xfId="101"/>
    <cellStyle name="20% - Accent6 5" xfId="1809"/>
    <cellStyle name="2x indented GHG Textfiels" xfId="102"/>
    <cellStyle name="2x indented GHG Textfiels 2" xfId="103"/>
    <cellStyle name="2x indented GHG Textfiels 3" xfId="104"/>
    <cellStyle name="2x indented GHG Textfiels 4" xfId="105"/>
    <cellStyle name="3dp" xfId="106"/>
    <cellStyle name="3dp 2" xfId="107"/>
    <cellStyle name="40% - Accent1" xfId="29" builtinId="31" customBuiltin="1"/>
    <cellStyle name="40% - Accent1 2" xfId="108"/>
    <cellStyle name="40% - Accent1 2 2" xfId="109"/>
    <cellStyle name="40% - Accent1 3" xfId="110"/>
    <cellStyle name="40% - Accent1 4" xfId="111"/>
    <cellStyle name="40% - Accent1 5" xfId="1810"/>
    <cellStyle name="40% - Accent2" xfId="33" builtinId="35" customBuiltin="1"/>
    <cellStyle name="40% - Accent2 2" xfId="112"/>
    <cellStyle name="40% - Accent2 2 2" xfId="113"/>
    <cellStyle name="40% - Accent2 3" xfId="114"/>
    <cellStyle name="40% - Accent2 4" xfId="115"/>
    <cellStyle name="40% - Accent2 5" xfId="1811"/>
    <cellStyle name="40% - Accent3" xfId="37" builtinId="39" customBuiltin="1"/>
    <cellStyle name="40% - Accent3 2" xfId="116"/>
    <cellStyle name="40% - Accent3 2 2" xfId="117"/>
    <cellStyle name="40% - Accent3 3" xfId="118"/>
    <cellStyle name="40% - Accent3 4" xfId="119"/>
    <cellStyle name="40% - Accent3 5" xfId="1812"/>
    <cellStyle name="40% - Accent4" xfId="41" builtinId="43" customBuiltin="1"/>
    <cellStyle name="40% - Accent4 2" xfId="120"/>
    <cellStyle name="40% - Accent4 2 2" xfId="121"/>
    <cellStyle name="40% - Accent4 2 3" xfId="122"/>
    <cellStyle name="40% - Accent4 2 4" xfId="123"/>
    <cellStyle name="40% - Accent4 3" xfId="124"/>
    <cellStyle name="40% - Accent4 4" xfId="125"/>
    <cellStyle name="40% - Accent4 5" xfId="1813"/>
    <cellStyle name="40% - Accent5" xfId="45" builtinId="47" customBuiltin="1"/>
    <cellStyle name="40% - Accent5 2" xfId="126"/>
    <cellStyle name="40% - Accent5 2 2" xfId="127"/>
    <cellStyle name="40% - Accent5 3" xfId="128"/>
    <cellStyle name="40% - Accent5 4" xfId="129"/>
    <cellStyle name="40% - Accent5 5" xfId="1814"/>
    <cellStyle name="40% - Accent6" xfId="49" builtinId="51" customBuiltin="1"/>
    <cellStyle name="40% - Accent6 2" xfId="130"/>
    <cellStyle name="40% - Accent6 2 2" xfId="131"/>
    <cellStyle name="40% - Accent6 3" xfId="132"/>
    <cellStyle name="40% - Accent6 4" xfId="133"/>
    <cellStyle name="40% - Accent6 5" xfId="1815"/>
    <cellStyle name="4dp" xfId="134"/>
    <cellStyle name="4dp 2" xfId="135"/>
    <cellStyle name="5x indented GHG Textfiels" xfId="136"/>
    <cellStyle name="5x indented GHG Textfiels 10" xfId="137"/>
    <cellStyle name="5x indented GHG Textfiels 2" xfId="138"/>
    <cellStyle name="5x indented GHG Textfiels 3" xfId="139"/>
    <cellStyle name="5x indented GHG Textfiels 4" xfId="140"/>
    <cellStyle name="5x indented GHG Textfiels 5" xfId="141"/>
    <cellStyle name="5x indented GHG Textfiels 6" xfId="142"/>
    <cellStyle name="5x indented GHG Textfiels 7" xfId="143"/>
    <cellStyle name="5x indented GHG Textfiels 8" xfId="144"/>
    <cellStyle name="5x indented GHG Textfiels 9" xfId="145"/>
    <cellStyle name="60% - Accent1" xfId="30" builtinId="32" customBuiltin="1"/>
    <cellStyle name="60% - Accent1 2" xfId="146"/>
    <cellStyle name="60% - Accent1 2 2" xfId="147"/>
    <cellStyle name="60% - Accent1 3" xfId="148"/>
    <cellStyle name="60% - Accent1 4" xfId="149"/>
    <cellStyle name="60% - Accent2" xfId="34" builtinId="36" customBuiltin="1"/>
    <cellStyle name="60% - Accent2 2" xfId="150"/>
    <cellStyle name="60% - Accent2 2 2" xfId="151"/>
    <cellStyle name="60% - Accent2 3" xfId="152"/>
    <cellStyle name="60% - Accent2 4" xfId="153"/>
    <cellStyle name="60% - Accent3" xfId="38" builtinId="40" customBuiltin="1"/>
    <cellStyle name="60% - Accent3 2" xfId="154"/>
    <cellStyle name="60% - Accent3 2 2" xfId="155"/>
    <cellStyle name="60% - Accent3 3" xfId="156"/>
    <cellStyle name="60% - Accent3 4" xfId="157"/>
    <cellStyle name="60% - Accent4" xfId="42" builtinId="44" customBuiltin="1"/>
    <cellStyle name="60% - Accent4 2" xfId="158"/>
    <cellStyle name="60% - Accent4 2 2" xfId="159"/>
    <cellStyle name="60% - Accent4 3" xfId="160"/>
    <cellStyle name="60% - Accent4 4" xfId="161"/>
    <cellStyle name="60% - Accent5" xfId="46" builtinId="48" customBuiltin="1"/>
    <cellStyle name="60% - Accent5 2" xfId="162"/>
    <cellStyle name="60% - Accent5 2 2" xfId="163"/>
    <cellStyle name="60% - Accent5 3" xfId="164"/>
    <cellStyle name="60% - Accent5 4" xfId="165"/>
    <cellStyle name="60% - Accent6" xfId="50" builtinId="52" customBuiltin="1"/>
    <cellStyle name="60% - Accent6 2" xfId="166"/>
    <cellStyle name="60% - Accent6 2 2" xfId="167"/>
    <cellStyle name="60% - Accent6 3" xfId="168"/>
    <cellStyle name="60% - Accent6 4" xfId="169"/>
    <cellStyle name="Accent1" xfId="27" builtinId="29" customBuiltin="1"/>
    <cellStyle name="Accent1 2" xfId="170"/>
    <cellStyle name="Accent1 2 2" xfId="171"/>
    <cellStyle name="Accent1 3" xfId="172"/>
    <cellStyle name="Accent1 4" xfId="173"/>
    <cellStyle name="Accent2" xfId="31" builtinId="33" customBuiltin="1"/>
    <cellStyle name="Accent2 2" xfId="174"/>
    <cellStyle name="Accent2 2 2" xfId="175"/>
    <cellStyle name="Accent2 3" xfId="176"/>
    <cellStyle name="Accent2 4" xfId="177"/>
    <cellStyle name="Accent3" xfId="35" builtinId="37" customBuiltin="1"/>
    <cellStyle name="Accent3 2" xfId="178"/>
    <cellStyle name="Accent3 2 2" xfId="179"/>
    <cellStyle name="Accent3 3" xfId="180"/>
    <cellStyle name="Accent3 4" xfId="181"/>
    <cellStyle name="Accent4" xfId="39" builtinId="41" customBuiltin="1"/>
    <cellStyle name="Accent4 2" xfId="182"/>
    <cellStyle name="Accent4 2 2" xfId="183"/>
    <cellStyle name="Accent4 3" xfId="184"/>
    <cellStyle name="Accent4 4" xfId="185"/>
    <cellStyle name="Accent5" xfId="43" builtinId="45" customBuiltin="1"/>
    <cellStyle name="Accent5 2" xfId="186"/>
    <cellStyle name="Accent5 2 2" xfId="187"/>
    <cellStyle name="Accent5 3" xfId="188"/>
    <cellStyle name="Accent5 4" xfId="189"/>
    <cellStyle name="Accent6" xfId="47" builtinId="49" customBuiltin="1"/>
    <cellStyle name="Accent6 2" xfId="190"/>
    <cellStyle name="Accent6 2 2" xfId="191"/>
    <cellStyle name="Accent6 3" xfId="192"/>
    <cellStyle name="Accent6 4" xfId="193"/>
    <cellStyle name="AFE" xfId="194"/>
    <cellStyle name="AFE 2" xfId="195"/>
    <cellStyle name="AFE 3" xfId="196"/>
    <cellStyle name="AggblueBoldCels" xfId="197"/>
    <cellStyle name="AggblueCels" xfId="198"/>
    <cellStyle name="AggBoldCells" xfId="199"/>
    <cellStyle name="AggCels" xfId="200"/>
    <cellStyle name="AggCels 2" xfId="201"/>
    <cellStyle name="AggGreen" xfId="202"/>
    <cellStyle name="AggGreen12" xfId="203"/>
    <cellStyle name="AggOrange" xfId="204"/>
    <cellStyle name="AggOrange9" xfId="205"/>
    <cellStyle name="AggOrangeLB_2x" xfId="206"/>
    <cellStyle name="AggOrangeLBorder" xfId="207"/>
    <cellStyle name="AggOrangeRBorder" xfId="208"/>
    <cellStyle name="assumption 1" xfId="1754"/>
    <cellStyle name="assumption 2" xfId="1755"/>
    <cellStyle name="assumption 4" xfId="1756"/>
    <cellStyle name="Assumption Date" xfId="1757"/>
    <cellStyle name="Bad" xfId="17" builtinId="27" customBuiltin="1"/>
    <cellStyle name="Bad 2" xfId="209"/>
    <cellStyle name="Bad 2 2" xfId="210"/>
    <cellStyle name="Bad 2 3" xfId="211"/>
    <cellStyle name="Bad 2 4" xfId="212"/>
    <cellStyle name="Bad 3" xfId="213"/>
    <cellStyle name="Bad 4" xfId="214"/>
    <cellStyle name="Bad 5" xfId="215"/>
    <cellStyle name="Bid £m format" xfId="216"/>
    <cellStyle name="Bold GHG Numbers (0.00)" xfId="217"/>
    <cellStyle name="C01_Main head" xfId="1822"/>
    <cellStyle name="C02_Column heads" xfId="1821"/>
    <cellStyle name="C03_Sub head bold" xfId="1820"/>
    <cellStyle name="C03a_Sub head" xfId="1819"/>
    <cellStyle name="C04_Total text white bold" xfId="1818"/>
    <cellStyle name="C04a_Total text black with rule" xfId="1817"/>
    <cellStyle name="C05_Main text" xfId="1816"/>
    <cellStyle name="C06_Figs" xfId="1829"/>
    <cellStyle name="C07_Figs 1 dec percent" xfId="1830"/>
    <cellStyle name="C08_Figs 1 decimal" xfId="1831"/>
    <cellStyle name="C09_Notes" xfId="1832"/>
    <cellStyle name="Calc_%" xfId="1758"/>
    <cellStyle name="Calculation" xfId="21" builtinId="22" customBuiltin="1"/>
    <cellStyle name="Calculation 2" xfId="218"/>
    <cellStyle name="Calculation 2 10" xfId="219"/>
    <cellStyle name="Calculation 2 2" xfId="220"/>
    <cellStyle name="Calculation 2 2 2" xfId="221"/>
    <cellStyle name="Calculation 2 3" xfId="222"/>
    <cellStyle name="Calculation 2 3 2" xfId="223"/>
    <cellStyle name="Calculation 2 4" xfId="224"/>
    <cellStyle name="Calculation 2 5" xfId="225"/>
    <cellStyle name="Calculation 2 6" xfId="226"/>
    <cellStyle name="Calculation 2 7" xfId="227"/>
    <cellStyle name="Calculation 2 8" xfId="228"/>
    <cellStyle name="Calculation 2 9" xfId="229"/>
    <cellStyle name="Calculation 3" xfId="230"/>
    <cellStyle name="Calculation 3 2" xfId="231"/>
    <cellStyle name="Calculation 3 3" xfId="232"/>
    <cellStyle name="Calculation 3 4" xfId="233"/>
    <cellStyle name="Calculation 3 5" xfId="234"/>
    <cellStyle name="Calculation 3 6" xfId="235"/>
    <cellStyle name="Calculation 3 7" xfId="236"/>
    <cellStyle name="Calculation 3 8" xfId="237"/>
    <cellStyle name="Calculation 3 9" xfId="238"/>
    <cellStyle name="Calculation 4" xfId="239"/>
    <cellStyle name="Calculation 4 2" xfId="240"/>
    <cellStyle name="Calculation 4 3" xfId="241"/>
    <cellStyle name="Calculation 4 4" xfId="242"/>
    <cellStyle name="Calculation 4 5" xfId="243"/>
    <cellStyle name="Calculation 4 6" xfId="244"/>
    <cellStyle name="Calculation 4 7" xfId="245"/>
    <cellStyle name="Calculation 4 8" xfId="246"/>
    <cellStyle name="Calculation 4 9" xfId="247"/>
    <cellStyle name="Check Cell" xfId="23" builtinId="23" customBuiltin="1"/>
    <cellStyle name="Check Cell 2" xfId="248"/>
    <cellStyle name="Check Cell 2 2" xfId="249"/>
    <cellStyle name="Check Cell 3" xfId="250"/>
    <cellStyle name="Check Cell 4" xfId="251"/>
    <cellStyle name="CIL" xfId="252"/>
    <cellStyle name="CIU" xfId="253"/>
    <cellStyle name="ColumnHeading" xfId="1759"/>
    <cellStyle name="Comma" xfId="9" builtinId="3"/>
    <cellStyle name="Comma [0.0]" xfId="254"/>
    <cellStyle name="Comma [0.0] 10" xfId="255"/>
    <cellStyle name="Comma [0.0] 11" xfId="256"/>
    <cellStyle name="Comma [0.0] 12" xfId="257"/>
    <cellStyle name="Comma [0.0] 13" xfId="258"/>
    <cellStyle name="Comma [0.0] 14" xfId="259"/>
    <cellStyle name="Comma [0.0] 2" xfId="260"/>
    <cellStyle name="Comma [0.0] 3" xfId="261"/>
    <cellStyle name="Comma [0.0] 4" xfId="262"/>
    <cellStyle name="Comma [0.0] 5" xfId="263"/>
    <cellStyle name="Comma [0.0] 6" xfId="264"/>
    <cellStyle name="Comma [0.0] 7" xfId="265"/>
    <cellStyle name="Comma [0.0] 8" xfId="266"/>
    <cellStyle name="Comma [0.0] 9" xfId="267"/>
    <cellStyle name="Comma [0.0]_144" xfId="268"/>
    <cellStyle name="Comma [0] 2" xfId="269"/>
    <cellStyle name="Comma [0] 2 2" xfId="1833"/>
    <cellStyle name="Comma [0] 3" xfId="270"/>
    <cellStyle name="Comma [0] 3 2" xfId="271"/>
    <cellStyle name="Comma [0] 4" xfId="1834"/>
    <cellStyle name="Comma [0] 5" xfId="1835"/>
    <cellStyle name="Comma [0] 6" xfId="1836"/>
    <cellStyle name="Comma [2]" xfId="1760"/>
    <cellStyle name="Comma 10" xfId="1761"/>
    <cellStyle name="Comma 11" xfId="1762"/>
    <cellStyle name="Comma 12" xfId="1763"/>
    <cellStyle name="Comma 13" xfId="1837"/>
    <cellStyle name="Comma 14" xfId="1838"/>
    <cellStyle name="Comma 15" xfId="1839"/>
    <cellStyle name="Comma 16" xfId="1840"/>
    <cellStyle name="Comma 17" xfId="1841"/>
    <cellStyle name="Comma 18" xfId="1842"/>
    <cellStyle name="Comma 19" xfId="1843"/>
    <cellStyle name="Comma 2" xfId="1"/>
    <cellStyle name="Comma 2 2" xfId="2"/>
    <cellStyle name="Comma 2 2 2" xfId="272"/>
    <cellStyle name="Comma 2 2 3" xfId="273"/>
    <cellStyle name="Comma 2 3" xfId="274"/>
    <cellStyle name="Comma 2 4" xfId="275"/>
    <cellStyle name="Comma 2 5" xfId="276"/>
    <cellStyle name="Comma 2 6" xfId="277"/>
    <cellStyle name="Comma 2_Comparison" xfId="278"/>
    <cellStyle name="Comma 20" xfId="1844"/>
    <cellStyle name="Comma 21" xfId="1845"/>
    <cellStyle name="Comma 22" xfId="1846"/>
    <cellStyle name="Comma 23" xfId="1847"/>
    <cellStyle name="Comma 24" xfId="1848"/>
    <cellStyle name="Comma 25" xfId="1849"/>
    <cellStyle name="Comma 26" xfId="1850"/>
    <cellStyle name="Comma 27" xfId="1851"/>
    <cellStyle name="Comma 3" xfId="279"/>
    <cellStyle name="Comma 3 2" xfId="280"/>
    <cellStyle name="Comma 3 2 2" xfId="281"/>
    <cellStyle name="Comma 3 3" xfId="282"/>
    <cellStyle name="Comma 3 4" xfId="283"/>
    <cellStyle name="Comma 3 5" xfId="1764"/>
    <cellStyle name="Comma 3 6" xfId="1765"/>
    <cellStyle name="Comma 4" xfId="284"/>
    <cellStyle name="Comma 4 2" xfId="285"/>
    <cellStyle name="Comma 4 2 2" xfId="286"/>
    <cellStyle name="Comma 4 2 3" xfId="287"/>
    <cellStyle name="Comma 4 2 4" xfId="288"/>
    <cellStyle name="Comma 4 3" xfId="289"/>
    <cellStyle name="Comma 4 3 2" xfId="290"/>
    <cellStyle name="Comma 4 4" xfId="291"/>
    <cellStyle name="Comma 4 5" xfId="292"/>
    <cellStyle name="Comma 5" xfId="293"/>
    <cellStyle name="Comma 5 2" xfId="294"/>
    <cellStyle name="Comma 5 2 2" xfId="295"/>
    <cellStyle name="Comma 5 3" xfId="296"/>
    <cellStyle name="Comma 6" xfId="297"/>
    <cellStyle name="Comma 6 2" xfId="298"/>
    <cellStyle name="Comma 6 3" xfId="299"/>
    <cellStyle name="Comma 6 4" xfId="300"/>
    <cellStyle name="Comma 7" xfId="301"/>
    <cellStyle name="Comma 7 2" xfId="302"/>
    <cellStyle name="Comma 8" xfId="303"/>
    <cellStyle name="Comma 8 2" xfId="304"/>
    <cellStyle name="Comma 9" xfId="1766"/>
    <cellStyle name="Comma no zeroes" xfId="305"/>
    <cellStyle name="Comma no zeroes 10" xfId="306"/>
    <cellStyle name="Comma no zeroes 11" xfId="307"/>
    <cellStyle name="Comma no zeroes 12" xfId="308"/>
    <cellStyle name="Comma no zeroes 2" xfId="309"/>
    <cellStyle name="Comma no zeroes 3" xfId="310"/>
    <cellStyle name="Comma no zeroes 4" xfId="311"/>
    <cellStyle name="Comma no zeroes 5" xfId="312"/>
    <cellStyle name="Comma no zeroes 6" xfId="313"/>
    <cellStyle name="Comma no zeroes 7" xfId="314"/>
    <cellStyle name="Comma no zeroes 8" xfId="315"/>
    <cellStyle name="Comma no zeroes 9" xfId="316"/>
    <cellStyle name="Comma one decimal no zeroes" xfId="317"/>
    <cellStyle name="Comma one decimal no zeroes 10" xfId="318"/>
    <cellStyle name="Comma one decimal no zeroes 11" xfId="319"/>
    <cellStyle name="Comma one decimal no zeroes 12" xfId="320"/>
    <cellStyle name="Comma one decimal no zeroes 2" xfId="321"/>
    <cellStyle name="Comma one decimal no zeroes 3" xfId="322"/>
    <cellStyle name="Comma one decimal no zeroes 4" xfId="323"/>
    <cellStyle name="Comma one decimal no zeroes 5" xfId="324"/>
    <cellStyle name="Comma one decimal no zeroes 6" xfId="325"/>
    <cellStyle name="Comma one decimal no zeroes 7" xfId="326"/>
    <cellStyle name="Comma one decimal no zeroes 8" xfId="327"/>
    <cellStyle name="Comma one decimal no zeroes 9" xfId="328"/>
    <cellStyle name="Comma0" xfId="1767"/>
    <cellStyle name="Comments" xfId="329"/>
    <cellStyle name="Comments 10" xfId="330"/>
    <cellStyle name="Comments 11" xfId="331"/>
    <cellStyle name="Comments 12" xfId="332"/>
    <cellStyle name="Comments 2" xfId="333"/>
    <cellStyle name="Comments 3" xfId="334"/>
    <cellStyle name="Comments 4" xfId="335"/>
    <cellStyle name="Comments 5" xfId="336"/>
    <cellStyle name="Comments 6" xfId="337"/>
    <cellStyle name="Comments 7" xfId="338"/>
    <cellStyle name="Comments 8" xfId="339"/>
    <cellStyle name="Comments 9" xfId="340"/>
    <cellStyle name="Constants" xfId="341"/>
    <cellStyle name="Constants 2" xfId="342"/>
    <cellStyle name="Content1" xfId="343"/>
    <cellStyle name="Content1 10" xfId="344"/>
    <cellStyle name="Content1 11" xfId="345"/>
    <cellStyle name="Content1 12" xfId="346"/>
    <cellStyle name="Content1 2" xfId="347"/>
    <cellStyle name="Content1 3" xfId="348"/>
    <cellStyle name="Content1 4" xfId="349"/>
    <cellStyle name="Content1 5" xfId="350"/>
    <cellStyle name="Content1 6" xfId="351"/>
    <cellStyle name="Content1 7" xfId="352"/>
    <cellStyle name="Content1 8" xfId="353"/>
    <cellStyle name="Content1 9" xfId="354"/>
    <cellStyle name="Content2" xfId="355"/>
    <cellStyle name="Content2 10" xfId="356"/>
    <cellStyle name="Content2 11" xfId="357"/>
    <cellStyle name="Content2 12" xfId="358"/>
    <cellStyle name="Content2 2" xfId="359"/>
    <cellStyle name="Content2 3" xfId="360"/>
    <cellStyle name="Content2 4" xfId="361"/>
    <cellStyle name="Content2 5" xfId="362"/>
    <cellStyle name="Content2 6" xfId="363"/>
    <cellStyle name="Content2 7" xfId="364"/>
    <cellStyle name="Content2 8" xfId="365"/>
    <cellStyle name="Content2 9" xfId="366"/>
    <cellStyle name="Currency 2" xfId="367"/>
    <cellStyle name="Currency 2 2" xfId="1768"/>
    <cellStyle name="Currency 2 3" xfId="1769"/>
    <cellStyle name="Currency0" xfId="1770"/>
    <cellStyle name="CustomCellsOrange" xfId="368"/>
    <cellStyle name="CustomizationCells" xfId="369"/>
    <cellStyle name="CustomizationGreenCells" xfId="370"/>
    <cellStyle name="CustomizationGreenCells 10" xfId="371"/>
    <cellStyle name="CustomizationGreenCells 2" xfId="372"/>
    <cellStyle name="CustomizationGreenCells 3" xfId="373"/>
    <cellStyle name="CustomizationGreenCells 4" xfId="374"/>
    <cellStyle name="CustomizationGreenCells 5" xfId="375"/>
    <cellStyle name="CustomizationGreenCells 6" xfId="376"/>
    <cellStyle name="CustomizationGreenCells 7" xfId="377"/>
    <cellStyle name="CustomizationGreenCells 8" xfId="378"/>
    <cellStyle name="CustomizationGreenCells 9" xfId="379"/>
    <cellStyle name="Date" xfId="1771"/>
    <cellStyle name="Description" xfId="380"/>
    <cellStyle name="DocBox_EmptyRow" xfId="381"/>
    <cellStyle name="Empty_B_border" xfId="382"/>
    <cellStyle name="Euro" xfId="383"/>
    <cellStyle name="Euro 2" xfId="384"/>
    <cellStyle name="Explanatory Text" xfId="25" builtinId="53" customBuiltin="1"/>
    <cellStyle name="Explanatory Text 2" xfId="385"/>
    <cellStyle name="Explanatory Text 2 2" xfId="386"/>
    <cellStyle name="Explanatory Text 3" xfId="387"/>
    <cellStyle name="Explanatory Text 4" xfId="388"/>
    <cellStyle name="EYBlocked" xfId="389"/>
    <cellStyle name="EYBlocked 10" xfId="390"/>
    <cellStyle name="EYBlocked 11" xfId="391"/>
    <cellStyle name="EYBlocked 12" xfId="392"/>
    <cellStyle name="EYBlocked 2" xfId="393"/>
    <cellStyle name="EYBlocked 3" xfId="394"/>
    <cellStyle name="EYBlocked 4" xfId="395"/>
    <cellStyle name="EYBlocked 5" xfId="396"/>
    <cellStyle name="EYBlocked 6" xfId="397"/>
    <cellStyle name="EYBlocked 7" xfId="398"/>
    <cellStyle name="EYBlocked 8" xfId="399"/>
    <cellStyle name="EYBlocked 9" xfId="400"/>
    <cellStyle name="EYCallUp" xfId="401"/>
    <cellStyle name="EYCheck" xfId="402"/>
    <cellStyle name="EYDate" xfId="403"/>
    <cellStyle name="EYDeviant" xfId="404"/>
    <cellStyle name="EYDeviant 10" xfId="405"/>
    <cellStyle name="EYDeviant 11" xfId="406"/>
    <cellStyle name="EYDeviant 12" xfId="407"/>
    <cellStyle name="EYDeviant 2" xfId="408"/>
    <cellStyle name="EYDeviant 3" xfId="409"/>
    <cellStyle name="EYDeviant 4" xfId="410"/>
    <cellStyle name="EYDeviant 5" xfId="411"/>
    <cellStyle name="EYDeviant 6" xfId="412"/>
    <cellStyle name="EYDeviant 7" xfId="413"/>
    <cellStyle name="EYDeviant 8" xfId="414"/>
    <cellStyle name="EYDeviant 9" xfId="415"/>
    <cellStyle name="EYHeader1" xfId="416"/>
    <cellStyle name="EYHeader1 2" xfId="417"/>
    <cellStyle name="EYHeader1 3" xfId="418"/>
    <cellStyle name="EYHeader1 4" xfId="419"/>
    <cellStyle name="EYHeader1 5" xfId="420"/>
    <cellStyle name="EYHeader1 6" xfId="421"/>
    <cellStyle name="EYHeader1 7" xfId="422"/>
    <cellStyle name="EYHeader1 8" xfId="423"/>
    <cellStyle name="EYHeader1 9" xfId="424"/>
    <cellStyle name="EYHeader2" xfId="425"/>
    <cellStyle name="EYHeader3" xfId="426"/>
    <cellStyle name="EYInputDate" xfId="427"/>
    <cellStyle name="EYInputPercent" xfId="428"/>
    <cellStyle name="EYInputValue" xfId="429"/>
    <cellStyle name="EYNormal" xfId="430"/>
    <cellStyle name="EYPercent" xfId="431"/>
    <cellStyle name="EYPercentCapped" xfId="432"/>
    <cellStyle name="EYSubTotal" xfId="433"/>
    <cellStyle name="EYSubTotal 10" xfId="434"/>
    <cellStyle name="EYSubTotal 10 2" xfId="435"/>
    <cellStyle name="EYSubTotal 10 3" xfId="436"/>
    <cellStyle name="EYSubTotal 10 4" xfId="437"/>
    <cellStyle name="EYSubTotal 10 5" xfId="438"/>
    <cellStyle name="EYSubTotal 10 6" xfId="439"/>
    <cellStyle name="EYSubTotal 10 7" xfId="440"/>
    <cellStyle name="EYSubTotal 10 8" xfId="441"/>
    <cellStyle name="EYSubTotal 10 9" xfId="442"/>
    <cellStyle name="EYSubTotal 11" xfId="443"/>
    <cellStyle name="EYSubTotal 11 2" xfId="444"/>
    <cellStyle name="EYSubTotal 11 3" xfId="445"/>
    <cellStyle name="EYSubTotal 11 4" xfId="446"/>
    <cellStyle name="EYSubTotal 11 5" xfId="447"/>
    <cellStyle name="EYSubTotal 11 6" xfId="448"/>
    <cellStyle name="EYSubTotal 11 7" xfId="449"/>
    <cellStyle name="EYSubTotal 11 8" xfId="450"/>
    <cellStyle name="EYSubTotal 11 9" xfId="451"/>
    <cellStyle name="EYSubTotal 12" xfId="452"/>
    <cellStyle name="EYSubTotal 12 2" xfId="453"/>
    <cellStyle name="EYSubTotal 12 3" xfId="454"/>
    <cellStyle name="EYSubTotal 12 4" xfId="455"/>
    <cellStyle name="EYSubTotal 12 5" xfId="456"/>
    <cellStyle name="EYSubTotal 12 6" xfId="457"/>
    <cellStyle name="EYSubTotal 12 7" xfId="458"/>
    <cellStyle name="EYSubTotal 12 8" xfId="459"/>
    <cellStyle name="EYSubTotal 12 9" xfId="460"/>
    <cellStyle name="EYSubTotal 13" xfId="461"/>
    <cellStyle name="EYSubTotal 14" xfId="462"/>
    <cellStyle name="EYSubTotal 15" xfId="463"/>
    <cellStyle name="EYSubTotal 16" xfId="464"/>
    <cellStyle name="EYSubTotal 17" xfId="465"/>
    <cellStyle name="EYSubTotal 18" xfId="466"/>
    <cellStyle name="EYSubTotal 19" xfId="467"/>
    <cellStyle name="EYSubTotal 2" xfId="468"/>
    <cellStyle name="EYSubTotal 2 2" xfId="469"/>
    <cellStyle name="EYSubTotal 2 3" xfId="470"/>
    <cellStyle name="EYSubTotal 2 4" xfId="471"/>
    <cellStyle name="EYSubTotal 2 5" xfId="472"/>
    <cellStyle name="EYSubTotal 2 6" xfId="473"/>
    <cellStyle name="EYSubTotal 2 7" xfId="474"/>
    <cellStyle name="EYSubTotal 2 8" xfId="475"/>
    <cellStyle name="EYSubTotal 2 9" xfId="476"/>
    <cellStyle name="EYSubTotal 20" xfId="477"/>
    <cellStyle name="EYSubTotal 3" xfId="478"/>
    <cellStyle name="EYSubTotal 3 2" xfId="479"/>
    <cellStyle name="EYSubTotal 3 3" xfId="480"/>
    <cellStyle name="EYSubTotal 3 4" xfId="481"/>
    <cellStyle name="EYSubTotal 3 5" xfId="482"/>
    <cellStyle name="EYSubTotal 3 6" xfId="483"/>
    <cellStyle name="EYSubTotal 3 7" xfId="484"/>
    <cellStyle name="EYSubTotal 3 8" xfId="485"/>
    <cellStyle name="EYSubTotal 3 9" xfId="486"/>
    <cellStyle name="EYSubTotal 4" xfId="487"/>
    <cellStyle name="EYSubTotal 4 2" xfId="488"/>
    <cellStyle name="EYSubTotal 4 3" xfId="489"/>
    <cellStyle name="EYSubTotal 4 4" xfId="490"/>
    <cellStyle name="EYSubTotal 4 5" xfId="491"/>
    <cellStyle name="EYSubTotal 4 6" xfId="492"/>
    <cellStyle name="EYSubTotal 4 7" xfId="493"/>
    <cellStyle name="EYSubTotal 4 8" xfId="494"/>
    <cellStyle name="EYSubTotal 4 9" xfId="495"/>
    <cellStyle name="EYSubTotal 5" xfId="496"/>
    <cellStyle name="EYSubTotal 5 2" xfId="497"/>
    <cellStyle name="EYSubTotal 5 3" xfId="498"/>
    <cellStyle name="EYSubTotal 5 4" xfId="499"/>
    <cellStyle name="EYSubTotal 5 5" xfId="500"/>
    <cellStyle name="EYSubTotal 5 6" xfId="501"/>
    <cellStyle name="EYSubTotal 5 7" xfId="502"/>
    <cellStyle name="EYSubTotal 5 8" xfId="503"/>
    <cellStyle name="EYSubTotal 5 9" xfId="504"/>
    <cellStyle name="EYSubTotal 6" xfId="505"/>
    <cellStyle name="EYSubTotal 6 2" xfId="506"/>
    <cellStyle name="EYSubTotal 6 3" xfId="507"/>
    <cellStyle name="EYSubTotal 6 4" xfId="508"/>
    <cellStyle name="EYSubTotal 6 5" xfId="509"/>
    <cellStyle name="EYSubTotal 6 6" xfId="510"/>
    <cellStyle name="EYSubTotal 6 7" xfId="511"/>
    <cellStyle name="EYSubTotal 6 8" xfId="512"/>
    <cellStyle name="EYSubTotal 6 9" xfId="513"/>
    <cellStyle name="EYSubTotal 7" xfId="514"/>
    <cellStyle name="EYSubTotal 7 2" xfId="515"/>
    <cellStyle name="EYSubTotal 7 3" xfId="516"/>
    <cellStyle name="EYSubTotal 7 4" xfId="517"/>
    <cellStyle name="EYSubTotal 7 5" xfId="518"/>
    <cellStyle name="EYSubTotal 7 6" xfId="519"/>
    <cellStyle name="EYSubTotal 7 7" xfId="520"/>
    <cellStyle name="EYSubTotal 7 8" xfId="521"/>
    <cellStyle name="EYSubTotal 7 9" xfId="522"/>
    <cellStyle name="EYSubTotal 8" xfId="523"/>
    <cellStyle name="EYSubTotal 8 2" xfId="524"/>
    <cellStyle name="EYSubTotal 8 3" xfId="525"/>
    <cellStyle name="EYSubTotal 8 4" xfId="526"/>
    <cellStyle name="EYSubTotal 8 5" xfId="527"/>
    <cellStyle name="EYSubTotal 8 6" xfId="528"/>
    <cellStyle name="EYSubTotal 8 7" xfId="529"/>
    <cellStyle name="EYSubTotal 8 8" xfId="530"/>
    <cellStyle name="EYSubTotal 8 9" xfId="531"/>
    <cellStyle name="EYSubTotal 9" xfId="532"/>
    <cellStyle name="EYSubTotal 9 2" xfId="533"/>
    <cellStyle name="EYSubTotal 9 3" xfId="534"/>
    <cellStyle name="EYSubTotal 9 4" xfId="535"/>
    <cellStyle name="EYSubTotal 9 5" xfId="536"/>
    <cellStyle name="EYSubTotal 9 6" xfId="537"/>
    <cellStyle name="EYSubTotal 9 7" xfId="538"/>
    <cellStyle name="EYSubTotal 9 8" xfId="539"/>
    <cellStyle name="EYSubTotal 9 9" xfId="540"/>
    <cellStyle name="EYTotal" xfId="541"/>
    <cellStyle name="EYTotal 10" xfId="542"/>
    <cellStyle name="EYTotal 10 2" xfId="543"/>
    <cellStyle name="EYTotal 10 3" xfId="544"/>
    <cellStyle name="EYTotal 10 4" xfId="545"/>
    <cellStyle name="EYTotal 10 5" xfId="546"/>
    <cellStyle name="EYTotal 10 6" xfId="547"/>
    <cellStyle name="EYTotal 10 7" xfId="548"/>
    <cellStyle name="EYTotal 10 8" xfId="549"/>
    <cellStyle name="EYTotal 10 9" xfId="550"/>
    <cellStyle name="EYTotal 11" xfId="551"/>
    <cellStyle name="EYTotal 11 2" xfId="552"/>
    <cellStyle name="EYTotal 11 3" xfId="553"/>
    <cellStyle name="EYTotal 11 4" xfId="554"/>
    <cellStyle name="EYTotal 11 5" xfId="555"/>
    <cellStyle name="EYTotal 11 6" xfId="556"/>
    <cellStyle name="EYTotal 11 7" xfId="557"/>
    <cellStyle name="EYTotal 11 8" xfId="558"/>
    <cellStyle name="EYTotal 11 9" xfId="559"/>
    <cellStyle name="EYTotal 12" xfId="560"/>
    <cellStyle name="EYTotal 12 2" xfId="561"/>
    <cellStyle name="EYTotal 12 3" xfId="562"/>
    <cellStyle name="EYTotal 12 4" xfId="563"/>
    <cellStyle name="EYTotal 12 5" xfId="564"/>
    <cellStyle name="EYTotal 12 6" xfId="565"/>
    <cellStyle name="EYTotal 12 7" xfId="566"/>
    <cellStyle name="EYTotal 12 8" xfId="567"/>
    <cellStyle name="EYTotal 12 9" xfId="568"/>
    <cellStyle name="EYTotal 13" xfId="569"/>
    <cellStyle name="EYTotal 14" xfId="570"/>
    <cellStyle name="EYTotal 15" xfId="571"/>
    <cellStyle name="EYTotal 16" xfId="572"/>
    <cellStyle name="EYTotal 17" xfId="573"/>
    <cellStyle name="EYTotal 18" xfId="574"/>
    <cellStyle name="EYTotal 19" xfId="575"/>
    <cellStyle name="EYTotal 2" xfId="576"/>
    <cellStyle name="EYTotal 2 2" xfId="577"/>
    <cellStyle name="EYTotal 2 3" xfId="578"/>
    <cellStyle name="EYTotal 2 4" xfId="579"/>
    <cellStyle name="EYTotal 2 5" xfId="580"/>
    <cellStyle name="EYTotal 2 6" xfId="581"/>
    <cellStyle name="EYTotal 2 7" xfId="582"/>
    <cellStyle name="EYTotal 2 8" xfId="583"/>
    <cellStyle name="EYTotal 2 9" xfId="584"/>
    <cellStyle name="EYTotal 20" xfId="585"/>
    <cellStyle name="EYTotal 3" xfId="586"/>
    <cellStyle name="EYTotal 3 2" xfId="587"/>
    <cellStyle name="EYTotal 3 3" xfId="588"/>
    <cellStyle name="EYTotal 3 4" xfId="589"/>
    <cellStyle name="EYTotal 3 5" xfId="590"/>
    <cellStyle name="EYTotal 3 6" xfId="591"/>
    <cellStyle name="EYTotal 3 7" xfId="592"/>
    <cellStyle name="EYTotal 3 8" xfId="593"/>
    <cellStyle name="EYTotal 3 9" xfId="594"/>
    <cellStyle name="EYTotal 4" xfId="595"/>
    <cellStyle name="EYTotal 4 2" xfId="596"/>
    <cellStyle name="EYTotal 4 3" xfId="597"/>
    <cellStyle name="EYTotal 4 4" xfId="598"/>
    <cellStyle name="EYTotal 4 5" xfId="599"/>
    <cellStyle name="EYTotal 4 6" xfId="600"/>
    <cellStyle name="EYTotal 4 7" xfId="601"/>
    <cellStyle name="EYTotal 4 8" xfId="602"/>
    <cellStyle name="EYTotal 4 9" xfId="603"/>
    <cellStyle name="EYTotal 5" xfId="604"/>
    <cellStyle name="EYTotal 5 2" xfId="605"/>
    <cellStyle name="EYTotal 5 3" xfId="606"/>
    <cellStyle name="EYTotal 5 4" xfId="607"/>
    <cellStyle name="EYTotal 5 5" xfId="608"/>
    <cellStyle name="EYTotal 5 6" xfId="609"/>
    <cellStyle name="EYTotal 5 7" xfId="610"/>
    <cellStyle name="EYTotal 5 8" xfId="611"/>
    <cellStyle name="EYTotal 5 9" xfId="612"/>
    <cellStyle name="EYTotal 6" xfId="613"/>
    <cellStyle name="EYTotal 6 2" xfId="614"/>
    <cellStyle name="EYTotal 6 3" xfId="615"/>
    <cellStyle name="EYTotal 6 4" xfId="616"/>
    <cellStyle name="EYTotal 6 5" xfId="617"/>
    <cellStyle name="EYTotal 6 6" xfId="618"/>
    <cellStyle name="EYTotal 6 7" xfId="619"/>
    <cellStyle name="EYTotal 6 8" xfId="620"/>
    <cellStyle name="EYTotal 6 9" xfId="621"/>
    <cellStyle name="EYTotal 7" xfId="622"/>
    <cellStyle name="EYTotal 7 2" xfId="623"/>
    <cellStyle name="EYTotal 7 3" xfId="624"/>
    <cellStyle name="EYTotal 7 4" xfId="625"/>
    <cellStyle name="EYTotal 7 5" xfId="626"/>
    <cellStyle name="EYTotal 7 6" xfId="627"/>
    <cellStyle name="EYTotal 7 7" xfId="628"/>
    <cellStyle name="EYTotal 7 8" xfId="629"/>
    <cellStyle name="EYTotal 7 9" xfId="630"/>
    <cellStyle name="EYTotal 8" xfId="631"/>
    <cellStyle name="EYTotal 8 2" xfId="632"/>
    <cellStyle name="EYTotal 8 3" xfId="633"/>
    <cellStyle name="EYTotal 8 4" xfId="634"/>
    <cellStyle name="EYTotal 8 5" xfId="635"/>
    <cellStyle name="EYTotal 8 6" xfId="636"/>
    <cellStyle name="EYTotal 8 7" xfId="637"/>
    <cellStyle name="EYTotal 8 8" xfId="638"/>
    <cellStyle name="EYTotal 8 9" xfId="639"/>
    <cellStyle name="EYTotal 9" xfId="640"/>
    <cellStyle name="EYTotal 9 2" xfId="641"/>
    <cellStyle name="EYTotal 9 3" xfId="642"/>
    <cellStyle name="EYTotal 9 4" xfId="643"/>
    <cellStyle name="EYTotal 9 5" xfId="644"/>
    <cellStyle name="EYTotal 9 6" xfId="645"/>
    <cellStyle name="EYTotal 9 7" xfId="646"/>
    <cellStyle name="EYTotal 9 8" xfId="647"/>
    <cellStyle name="EYTotal 9 9" xfId="648"/>
    <cellStyle name="EYWIP" xfId="649"/>
    <cellStyle name="EYWIP 10" xfId="650"/>
    <cellStyle name="EYWIP 11" xfId="651"/>
    <cellStyle name="EYWIP 12" xfId="652"/>
    <cellStyle name="EYWIP 2" xfId="653"/>
    <cellStyle name="EYWIP 3" xfId="654"/>
    <cellStyle name="EYWIP 4" xfId="655"/>
    <cellStyle name="EYWIP 5" xfId="656"/>
    <cellStyle name="EYWIP 6" xfId="657"/>
    <cellStyle name="EYWIP 7" xfId="658"/>
    <cellStyle name="EYWIP 8" xfId="659"/>
    <cellStyle name="EYWIP 9" xfId="660"/>
    <cellStyle name="Fixed" xfId="1772"/>
    <cellStyle name="Flash" xfId="661"/>
    <cellStyle name="Follow-up" xfId="662"/>
    <cellStyle name="Follow-up 10" xfId="663"/>
    <cellStyle name="Follow-up 11" xfId="664"/>
    <cellStyle name="Follow-up 12" xfId="665"/>
    <cellStyle name="Follow-up 13" xfId="666"/>
    <cellStyle name="Follow-up 16" xfId="667"/>
    <cellStyle name="Follow-up 17" xfId="668"/>
    <cellStyle name="Follow-up 18" xfId="669"/>
    <cellStyle name="Follow-up 2" xfId="670"/>
    <cellStyle name="Follow-up 3" xfId="671"/>
    <cellStyle name="Follow-up 4" xfId="672"/>
    <cellStyle name="Follow-up 5" xfId="673"/>
    <cellStyle name="Follow-up 6" xfId="674"/>
    <cellStyle name="Follow-up 7" xfId="675"/>
    <cellStyle name="Follow-up 8" xfId="676"/>
    <cellStyle name="Follow-up 9" xfId="677"/>
    <cellStyle name="footnote ref" xfId="678"/>
    <cellStyle name="footnote text" xfId="679"/>
    <cellStyle name="General" xfId="680"/>
    <cellStyle name="General 10" xfId="681"/>
    <cellStyle name="General 11" xfId="682"/>
    <cellStyle name="General 12" xfId="683"/>
    <cellStyle name="General 2" xfId="684"/>
    <cellStyle name="General 3" xfId="685"/>
    <cellStyle name="General 4" xfId="686"/>
    <cellStyle name="General 5" xfId="687"/>
    <cellStyle name="General 6" xfId="688"/>
    <cellStyle name="General 7" xfId="689"/>
    <cellStyle name="General 8" xfId="690"/>
    <cellStyle name="General 9" xfId="691"/>
    <cellStyle name="Good" xfId="16" builtinId="26" customBuiltin="1"/>
    <cellStyle name="Good 2" xfId="692"/>
    <cellStyle name="Good 2 2" xfId="693"/>
    <cellStyle name="Good 3" xfId="694"/>
    <cellStyle name="Good 4" xfId="695"/>
    <cellStyle name="Good 5" xfId="696"/>
    <cellStyle name="Grey" xfId="697"/>
    <cellStyle name="H_Section" xfId="1773"/>
    <cellStyle name="Header_1" xfId="1774"/>
    <cellStyle name="HeaderLabel" xfId="698"/>
    <cellStyle name="HeaderText" xfId="699"/>
    <cellStyle name="Heading" xfId="700"/>
    <cellStyle name="Heading 1" xfId="12" builtinId="16" customBuiltin="1"/>
    <cellStyle name="Heading 1 2" xfId="701"/>
    <cellStyle name="Heading 1 2 2" xfId="702"/>
    <cellStyle name="Heading 1 2_asset sales" xfId="703"/>
    <cellStyle name="Heading 1 3" xfId="704"/>
    <cellStyle name="Heading 1 4" xfId="705"/>
    <cellStyle name="Heading 10" xfId="706"/>
    <cellStyle name="Heading 11" xfId="707"/>
    <cellStyle name="Heading 12" xfId="708"/>
    <cellStyle name="Heading 13" xfId="709"/>
    <cellStyle name="Heading 14" xfId="710"/>
    <cellStyle name="Heading 15" xfId="711"/>
    <cellStyle name="Heading 16" xfId="712"/>
    <cellStyle name="Heading 17" xfId="713"/>
    <cellStyle name="Heading 18" xfId="714"/>
    <cellStyle name="Heading 19" xfId="715"/>
    <cellStyle name="Heading 2" xfId="13" builtinId="17" customBuiltin="1"/>
    <cellStyle name="Heading 2 2" xfId="716"/>
    <cellStyle name="Heading 2 2 10" xfId="717"/>
    <cellStyle name="Heading 2 2 11" xfId="718"/>
    <cellStyle name="Heading 2 2 12" xfId="719"/>
    <cellStyle name="Heading 2 2 13" xfId="720"/>
    <cellStyle name="Heading 2 2 14" xfId="721"/>
    <cellStyle name="Heading 2 2 15" xfId="722"/>
    <cellStyle name="Heading 2 2 16" xfId="723"/>
    <cellStyle name="Heading 2 2 17" xfId="724"/>
    <cellStyle name="Heading 2 2 18" xfId="725"/>
    <cellStyle name="Heading 2 2 2" xfId="726"/>
    <cellStyle name="Heading 2 2 3" xfId="727"/>
    <cellStyle name="Heading 2 2 4" xfId="728"/>
    <cellStyle name="Heading 2 2 5" xfId="729"/>
    <cellStyle name="Heading 2 2 6" xfId="730"/>
    <cellStyle name="Heading 2 2 7" xfId="731"/>
    <cellStyle name="Heading 2 2 8" xfId="732"/>
    <cellStyle name="Heading 2 2 9" xfId="733"/>
    <cellStyle name="Heading 2 3" xfId="734"/>
    <cellStyle name="Heading 2 4" xfId="735"/>
    <cellStyle name="Heading 2 5" xfId="736"/>
    <cellStyle name="Heading 2 5 10" xfId="737"/>
    <cellStyle name="Heading 2 5 11" xfId="738"/>
    <cellStyle name="Heading 2 5 12" xfId="739"/>
    <cellStyle name="Heading 2 5 2" xfId="740"/>
    <cellStyle name="Heading 2 5 3" xfId="741"/>
    <cellStyle name="Heading 2 5 4" xfId="742"/>
    <cellStyle name="Heading 2 5 5" xfId="743"/>
    <cellStyle name="Heading 2 5 6" xfId="744"/>
    <cellStyle name="Heading 2 5 7" xfId="745"/>
    <cellStyle name="Heading 2 5 8" xfId="746"/>
    <cellStyle name="Heading 2 5 9" xfId="747"/>
    <cellStyle name="Heading 2 6" xfId="748"/>
    <cellStyle name="Heading 2 6 2" xfId="749"/>
    <cellStyle name="Heading 2 6 3" xfId="750"/>
    <cellStyle name="Heading 2 6 4" xfId="751"/>
    <cellStyle name="Heading 2 6 5" xfId="752"/>
    <cellStyle name="Heading 2 6 6" xfId="753"/>
    <cellStyle name="Heading 3" xfId="14" builtinId="18" customBuiltin="1"/>
    <cellStyle name="Heading 3 2" xfId="754"/>
    <cellStyle name="Heading 3 2 2" xfId="755"/>
    <cellStyle name="Heading 3 3" xfId="756"/>
    <cellStyle name="Heading 3 4" xfId="757"/>
    <cellStyle name="Heading 4" xfId="15" builtinId="19" customBuiltin="1"/>
    <cellStyle name="Heading 4 2" xfId="758"/>
    <cellStyle name="Heading 4 2 2" xfId="759"/>
    <cellStyle name="Heading 4 3" xfId="760"/>
    <cellStyle name="Heading 4 4" xfId="761"/>
    <cellStyle name="Heading 5" xfId="762"/>
    <cellStyle name="Heading 5 2" xfId="763"/>
    <cellStyle name="Heading 5 3" xfId="764"/>
    <cellStyle name="Heading 6" xfId="765"/>
    <cellStyle name="Heading 7" xfId="766"/>
    <cellStyle name="Heading 8" xfId="767"/>
    <cellStyle name="Heading 9" xfId="768"/>
    <cellStyle name="Headline" xfId="769"/>
    <cellStyle name="Headline 2" xfId="770"/>
    <cellStyle name="Headline 3" xfId="771"/>
    <cellStyle name="Headline 4" xfId="772"/>
    <cellStyle name="Hyperlink" xfId="3" builtinId="8"/>
    <cellStyle name="Hyperlink 2" xfId="4"/>
    <cellStyle name="Hyperlink 2 2" xfId="773"/>
    <cellStyle name="Hyperlink 2 3" xfId="774"/>
    <cellStyle name="Hyperlink 2 4" xfId="1775"/>
    <cellStyle name="Hyperlink 3" xfId="775"/>
    <cellStyle name="Hyperlink 3 2" xfId="1776"/>
    <cellStyle name="Hyperlink 3 3" xfId="1777"/>
    <cellStyle name="Hyperlink 3 4" xfId="1778"/>
    <cellStyle name="Hyperlink 4" xfId="776"/>
    <cellStyle name="Hyperlink 4 2" xfId="1779"/>
    <cellStyle name="Hyperlink 4 3" xfId="1780"/>
    <cellStyle name="Hyperlink 5" xfId="777"/>
    <cellStyle name="Hyperlink Check." xfId="778"/>
    <cellStyle name="Hyperlink2" xfId="779"/>
    <cellStyle name="Hyperlink3" xfId="780"/>
    <cellStyle name="Information" xfId="781"/>
    <cellStyle name="Input" xfId="19" builtinId="20" customBuiltin="1"/>
    <cellStyle name="Input (StyleA)" xfId="1781"/>
    <cellStyle name="Input [yellow]" xfId="782"/>
    <cellStyle name="Input 10" xfId="783"/>
    <cellStyle name="Input 11" xfId="784"/>
    <cellStyle name="Input 12" xfId="785"/>
    <cellStyle name="Input 13" xfId="786"/>
    <cellStyle name="Input 14" xfId="787"/>
    <cellStyle name="Input 15" xfId="788"/>
    <cellStyle name="Input 16" xfId="789"/>
    <cellStyle name="Input 17" xfId="790"/>
    <cellStyle name="Input 18" xfId="791"/>
    <cellStyle name="Input 19" xfId="792"/>
    <cellStyle name="Input 2" xfId="793"/>
    <cellStyle name="Input 2 10" xfId="794"/>
    <cellStyle name="Input 2 10 2" xfId="795"/>
    <cellStyle name="Input 2 10 3" xfId="796"/>
    <cellStyle name="Input 2 10 4" xfId="797"/>
    <cellStyle name="Input 2 10 5" xfId="798"/>
    <cellStyle name="Input 2 10 6" xfId="799"/>
    <cellStyle name="Input 2 10 7" xfId="800"/>
    <cellStyle name="Input 2 10 8" xfId="801"/>
    <cellStyle name="Input 2 10 9" xfId="802"/>
    <cellStyle name="Input 2 11" xfId="803"/>
    <cellStyle name="Input 2 11 2" xfId="804"/>
    <cellStyle name="Input 2 11 3" xfId="805"/>
    <cellStyle name="Input 2 11 4" xfId="806"/>
    <cellStyle name="Input 2 11 5" xfId="807"/>
    <cellStyle name="Input 2 11 6" xfId="808"/>
    <cellStyle name="Input 2 11 7" xfId="809"/>
    <cellStyle name="Input 2 11 8" xfId="810"/>
    <cellStyle name="Input 2 11 9" xfId="811"/>
    <cellStyle name="Input 2 12" xfId="812"/>
    <cellStyle name="Input 2 12 2" xfId="813"/>
    <cellStyle name="Input 2 12 3" xfId="814"/>
    <cellStyle name="Input 2 12 4" xfId="815"/>
    <cellStyle name="Input 2 12 5" xfId="816"/>
    <cellStyle name="Input 2 12 6" xfId="817"/>
    <cellStyle name="Input 2 12 7" xfId="818"/>
    <cellStyle name="Input 2 12 8" xfId="819"/>
    <cellStyle name="Input 2 12 9" xfId="820"/>
    <cellStyle name="Input 2 13" xfId="821"/>
    <cellStyle name="Input 2 13 2" xfId="822"/>
    <cellStyle name="Input 2 13 3" xfId="823"/>
    <cellStyle name="Input 2 13 4" xfId="824"/>
    <cellStyle name="Input 2 13 5" xfId="825"/>
    <cellStyle name="Input 2 13 6" xfId="826"/>
    <cellStyle name="Input 2 13 7" xfId="827"/>
    <cellStyle name="Input 2 13 8" xfId="828"/>
    <cellStyle name="Input 2 13 9" xfId="829"/>
    <cellStyle name="Input 2 14" xfId="830"/>
    <cellStyle name="Input 2 14 2" xfId="831"/>
    <cellStyle name="Input 2 14 3" xfId="832"/>
    <cellStyle name="Input 2 14 4" xfId="833"/>
    <cellStyle name="Input 2 14 5" xfId="834"/>
    <cellStyle name="Input 2 14 6" xfId="835"/>
    <cellStyle name="Input 2 14 7" xfId="836"/>
    <cellStyle name="Input 2 14 8" xfId="837"/>
    <cellStyle name="Input 2 14 9" xfId="838"/>
    <cellStyle name="Input 2 15" xfId="839"/>
    <cellStyle name="Input 2 15 2" xfId="840"/>
    <cellStyle name="Input 2 15 3" xfId="841"/>
    <cellStyle name="Input 2 15 4" xfId="842"/>
    <cellStyle name="Input 2 15 5" xfId="843"/>
    <cellStyle name="Input 2 15 6" xfId="844"/>
    <cellStyle name="Input 2 15 7" xfId="845"/>
    <cellStyle name="Input 2 15 8" xfId="846"/>
    <cellStyle name="Input 2 15 9" xfId="847"/>
    <cellStyle name="Input 2 16" xfId="848"/>
    <cellStyle name="Input 2 17" xfId="849"/>
    <cellStyle name="Input 2 17 2" xfId="850"/>
    <cellStyle name="Input 2 17 3" xfId="851"/>
    <cellStyle name="Input 2 17 4" xfId="852"/>
    <cellStyle name="Input 2 17 5" xfId="853"/>
    <cellStyle name="Input 2 17 6" xfId="854"/>
    <cellStyle name="Input 2 17 7" xfId="855"/>
    <cellStyle name="Input 2 17 8" xfId="856"/>
    <cellStyle name="Input 2 17 9" xfId="857"/>
    <cellStyle name="Input 2 18" xfId="858"/>
    <cellStyle name="Input 2 2" xfId="859"/>
    <cellStyle name="Input 2 2 10" xfId="860"/>
    <cellStyle name="Input 2 2 2" xfId="861"/>
    <cellStyle name="Input 2 2 3" xfId="862"/>
    <cellStyle name="Input 2 2 4" xfId="863"/>
    <cellStyle name="Input 2 2 5" xfId="864"/>
    <cellStyle name="Input 2 2 6" xfId="865"/>
    <cellStyle name="Input 2 2 7" xfId="866"/>
    <cellStyle name="Input 2 2 8" xfId="867"/>
    <cellStyle name="Input 2 2 9" xfId="868"/>
    <cellStyle name="Input 2 3" xfId="869"/>
    <cellStyle name="Input 2 3 10" xfId="870"/>
    <cellStyle name="Input 2 3 2" xfId="871"/>
    <cellStyle name="Input 2 3 3" xfId="872"/>
    <cellStyle name="Input 2 3 4" xfId="873"/>
    <cellStyle name="Input 2 3 5" xfId="874"/>
    <cellStyle name="Input 2 3 6" xfId="875"/>
    <cellStyle name="Input 2 3 7" xfId="876"/>
    <cellStyle name="Input 2 3 8" xfId="877"/>
    <cellStyle name="Input 2 3 9" xfId="878"/>
    <cellStyle name="Input 2 4" xfId="879"/>
    <cellStyle name="Input 2 4 2" xfId="880"/>
    <cellStyle name="Input 2 4 3" xfId="881"/>
    <cellStyle name="Input 2 4 4" xfId="882"/>
    <cellStyle name="Input 2 4 5" xfId="883"/>
    <cellStyle name="Input 2 4 6" xfId="884"/>
    <cellStyle name="Input 2 4 7" xfId="885"/>
    <cellStyle name="Input 2 4 8" xfId="886"/>
    <cellStyle name="Input 2 4 9" xfId="887"/>
    <cellStyle name="Input 2 5" xfId="888"/>
    <cellStyle name="Input 2 5 2" xfId="889"/>
    <cellStyle name="Input 2 5 3" xfId="890"/>
    <cellStyle name="Input 2 5 4" xfId="891"/>
    <cellStyle name="Input 2 5 5" xfId="892"/>
    <cellStyle name="Input 2 5 6" xfId="893"/>
    <cellStyle name="Input 2 5 7" xfId="894"/>
    <cellStyle name="Input 2 5 8" xfId="895"/>
    <cellStyle name="Input 2 5 9" xfId="896"/>
    <cellStyle name="Input 2 6" xfId="897"/>
    <cellStyle name="Input 2 6 2" xfId="898"/>
    <cellStyle name="Input 2 6 3" xfId="899"/>
    <cellStyle name="Input 2 6 4" xfId="900"/>
    <cellStyle name="Input 2 6 5" xfId="901"/>
    <cellStyle name="Input 2 6 6" xfId="902"/>
    <cellStyle name="Input 2 6 7" xfId="903"/>
    <cellStyle name="Input 2 6 8" xfId="904"/>
    <cellStyle name="Input 2 6 9" xfId="905"/>
    <cellStyle name="Input 2 7" xfId="906"/>
    <cellStyle name="Input 2 7 2" xfId="907"/>
    <cellStyle name="Input 2 7 3" xfId="908"/>
    <cellStyle name="Input 2 7 4" xfId="909"/>
    <cellStyle name="Input 2 7 5" xfId="910"/>
    <cellStyle name="Input 2 7 6" xfId="911"/>
    <cellStyle name="Input 2 7 7" xfId="912"/>
    <cellStyle name="Input 2 7 8" xfId="913"/>
    <cellStyle name="Input 2 7 9" xfId="914"/>
    <cellStyle name="Input 2 8" xfId="915"/>
    <cellStyle name="Input 2 8 2" xfId="916"/>
    <cellStyle name="Input 2 8 3" xfId="917"/>
    <cellStyle name="Input 2 8 4" xfId="918"/>
    <cellStyle name="Input 2 8 5" xfId="919"/>
    <cellStyle name="Input 2 8 6" xfId="920"/>
    <cellStyle name="Input 2 8 7" xfId="921"/>
    <cellStyle name="Input 2 8 8" xfId="922"/>
    <cellStyle name="Input 2 8 9" xfId="923"/>
    <cellStyle name="Input 2 9" xfId="924"/>
    <cellStyle name="Input 2 9 2" xfId="925"/>
    <cellStyle name="Input 2 9 3" xfId="926"/>
    <cellStyle name="Input 2 9 4" xfId="927"/>
    <cellStyle name="Input 2 9 5" xfId="928"/>
    <cellStyle name="Input 2 9 6" xfId="929"/>
    <cellStyle name="Input 2 9 7" xfId="930"/>
    <cellStyle name="Input 2 9 8" xfId="931"/>
    <cellStyle name="Input 2 9 9" xfId="932"/>
    <cellStyle name="Input 3" xfId="933"/>
    <cellStyle name="Input 3 10" xfId="934"/>
    <cellStyle name="Input 3 10 2" xfId="935"/>
    <cellStyle name="Input 3 10 3" xfId="936"/>
    <cellStyle name="Input 3 10 4" xfId="937"/>
    <cellStyle name="Input 3 10 5" xfId="938"/>
    <cellStyle name="Input 3 10 6" xfId="939"/>
    <cellStyle name="Input 3 10 7" xfId="940"/>
    <cellStyle name="Input 3 10 8" xfId="941"/>
    <cellStyle name="Input 3 10 9" xfId="942"/>
    <cellStyle name="Input 3 11" xfId="943"/>
    <cellStyle name="Input 3 11 2" xfId="944"/>
    <cellStyle name="Input 3 11 3" xfId="945"/>
    <cellStyle name="Input 3 11 4" xfId="946"/>
    <cellStyle name="Input 3 11 5" xfId="947"/>
    <cellStyle name="Input 3 11 6" xfId="948"/>
    <cellStyle name="Input 3 11 7" xfId="949"/>
    <cellStyle name="Input 3 11 8" xfId="950"/>
    <cellStyle name="Input 3 11 9" xfId="951"/>
    <cellStyle name="Input 3 12" xfId="952"/>
    <cellStyle name="Input 3 12 2" xfId="953"/>
    <cellStyle name="Input 3 12 3" xfId="954"/>
    <cellStyle name="Input 3 12 4" xfId="955"/>
    <cellStyle name="Input 3 12 5" xfId="956"/>
    <cellStyle name="Input 3 12 6" xfId="957"/>
    <cellStyle name="Input 3 12 7" xfId="958"/>
    <cellStyle name="Input 3 12 8" xfId="959"/>
    <cellStyle name="Input 3 12 9" xfId="960"/>
    <cellStyle name="Input 3 13" xfId="961"/>
    <cellStyle name="Input 3 14" xfId="962"/>
    <cellStyle name="Input 3 15" xfId="963"/>
    <cellStyle name="Input 3 16" xfId="964"/>
    <cellStyle name="Input 3 17" xfId="965"/>
    <cellStyle name="Input 3 18" xfId="966"/>
    <cellStyle name="Input 3 19" xfId="967"/>
    <cellStyle name="Input 3 2" xfId="968"/>
    <cellStyle name="Input 3 2 2" xfId="969"/>
    <cellStyle name="Input 3 2 3" xfId="970"/>
    <cellStyle name="Input 3 2 4" xfId="971"/>
    <cellStyle name="Input 3 2 5" xfId="972"/>
    <cellStyle name="Input 3 2 6" xfId="973"/>
    <cellStyle name="Input 3 2 7" xfId="974"/>
    <cellStyle name="Input 3 2 8" xfId="975"/>
    <cellStyle name="Input 3 2 9" xfId="976"/>
    <cellStyle name="Input 3 20" xfId="977"/>
    <cellStyle name="Input 3 3" xfId="978"/>
    <cellStyle name="Input 3 3 2" xfId="979"/>
    <cellStyle name="Input 3 3 3" xfId="980"/>
    <cellStyle name="Input 3 3 4" xfId="981"/>
    <cellStyle name="Input 3 3 5" xfId="982"/>
    <cellStyle name="Input 3 3 6" xfId="983"/>
    <cellStyle name="Input 3 3 7" xfId="984"/>
    <cellStyle name="Input 3 3 8" xfId="985"/>
    <cellStyle name="Input 3 3 9" xfId="986"/>
    <cellStyle name="Input 3 4" xfId="987"/>
    <cellStyle name="Input 3 4 2" xfId="988"/>
    <cellStyle name="Input 3 4 3" xfId="989"/>
    <cellStyle name="Input 3 4 4" xfId="990"/>
    <cellStyle name="Input 3 4 5" xfId="991"/>
    <cellStyle name="Input 3 4 6" xfId="992"/>
    <cellStyle name="Input 3 4 7" xfId="993"/>
    <cellStyle name="Input 3 4 8" xfId="994"/>
    <cellStyle name="Input 3 4 9" xfId="995"/>
    <cellStyle name="Input 3 5" xfId="996"/>
    <cellStyle name="Input 3 5 2" xfId="997"/>
    <cellStyle name="Input 3 5 3" xfId="998"/>
    <cellStyle name="Input 3 5 4" xfId="999"/>
    <cellStyle name="Input 3 5 5" xfId="1000"/>
    <cellStyle name="Input 3 5 6" xfId="1001"/>
    <cellStyle name="Input 3 5 7" xfId="1002"/>
    <cellStyle name="Input 3 5 8" xfId="1003"/>
    <cellStyle name="Input 3 5 9" xfId="1004"/>
    <cellStyle name="Input 3 6" xfId="1005"/>
    <cellStyle name="Input 3 6 2" xfId="1006"/>
    <cellStyle name="Input 3 6 3" xfId="1007"/>
    <cellStyle name="Input 3 6 4" xfId="1008"/>
    <cellStyle name="Input 3 6 5" xfId="1009"/>
    <cellStyle name="Input 3 6 6" xfId="1010"/>
    <cellStyle name="Input 3 6 7" xfId="1011"/>
    <cellStyle name="Input 3 6 8" xfId="1012"/>
    <cellStyle name="Input 3 6 9" xfId="1013"/>
    <cellStyle name="Input 3 7" xfId="1014"/>
    <cellStyle name="Input 3 7 2" xfId="1015"/>
    <cellStyle name="Input 3 7 3" xfId="1016"/>
    <cellStyle name="Input 3 7 4" xfId="1017"/>
    <cellStyle name="Input 3 7 5" xfId="1018"/>
    <cellStyle name="Input 3 7 6" xfId="1019"/>
    <cellStyle name="Input 3 7 7" xfId="1020"/>
    <cellStyle name="Input 3 7 8" xfId="1021"/>
    <cellStyle name="Input 3 7 9" xfId="1022"/>
    <cellStyle name="Input 3 8" xfId="1023"/>
    <cellStyle name="Input 3 8 2" xfId="1024"/>
    <cellStyle name="Input 3 8 3" xfId="1025"/>
    <cellStyle name="Input 3 8 4" xfId="1026"/>
    <cellStyle name="Input 3 8 5" xfId="1027"/>
    <cellStyle name="Input 3 8 6" xfId="1028"/>
    <cellStyle name="Input 3 8 7" xfId="1029"/>
    <cellStyle name="Input 3 8 8" xfId="1030"/>
    <cellStyle name="Input 3 8 9" xfId="1031"/>
    <cellStyle name="Input 3 9" xfId="1032"/>
    <cellStyle name="Input 3 9 2" xfId="1033"/>
    <cellStyle name="Input 3 9 3" xfId="1034"/>
    <cellStyle name="Input 3 9 4" xfId="1035"/>
    <cellStyle name="Input 3 9 5" xfId="1036"/>
    <cellStyle name="Input 3 9 6" xfId="1037"/>
    <cellStyle name="Input 3 9 7" xfId="1038"/>
    <cellStyle name="Input 3 9 8" xfId="1039"/>
    <cellStyle name="Input 3 9 9" xfId="1040"/>
    <cellStyle name="Input 4" xfId="1041"/>
    <cellStyle name="Input 4 10" xfId="1042"/>
    <cellStyle name="Input 4 11" xfId="1043"/>
    <cellStyle name="Input 4 12" xfId="1044"/>
    <cellStyle name="Input 4 13" xfId="1045"/>
    <cellStyle name="Input 4 14" xfId="1046"/>
    <cellStyle name="Input 4 2" xfId="1047"/>
    <cellStyle name="Input 4 2 2" xfId="1048"/>
    <cellStyle name="Input 4 2 3" xfId="1049"/>
    <cellStyle name="Input 4 2 4" xfId="1050"/>
    <cellStyle name="Input 4 2 5" xfId="1051"/>
    <cellStyle name="Input 4 2 6" xfId="1052"/>
    <cellStyle name="Input 4 2 7" xfId="1053"/>
    <cellStyle name="Input 4 2 8" xfId="1054"/>
    <cellStyle name="Input 4 2 9" xfId="1055"/>
    <cellStyle name="Input 4 3" xfId="1056"/>
    <cellStyle name="Input 4 3 2" xfId="1057"/>
    <cellStyle name="Input 4 3 3" xfId="1058"/>
    <cellStyle name="Input 4 3 4" xfId="1059"/>
    <cellStyle name="Input 4 3 5" xfId="1060"/>
    <cellStyle name="Input 4 3 6" xfId="1061"/>
    <cellStyle name="Input 4 3 7" xfId="1062"/>
    <cellStyle name="Input 4 3 8" xfId="1063"/>
    <cellStyle name="Input 4 3 9" xfId="1064"/>
    <cellStyle name="Input 4 4" xfId="1065"/>
    <cellStyle name="Input 4 4 2" xfId="1066"/>
    <cellStyle name="Input 4 4 3" xfId="1067"/>
    <cellStyle name="Input 4 4 4" xfId="1068"/>
    <cellStyle name="Input 4 4 5" xfId="1069"/>
    <cellStyle name="Input 4 4 6" xfId="1070"/>
    <cellStyle name="Input 4 4 7" xfId="1071"/>
    <cellStyle name="Input 4 4 8" xfId="1072"/>
    <cellStyle name="Input 4 4 9" xfId="1073"/>
    <cellStyle name="Input 4 5" xfId="1074"/>
    <cellStyle name="Input 4 5 2" xfId="1075"/>
    <cellStyle name="Input 4 5 3" xfId="1076"/>
    <cellStyle name="Input 4 5 4" xfId="1077"/>
    <cellStyle name="Input 4 5 5" xfId="1078"/>
    <cellStyle name="Input 4 5 6" xfId="1079"/>
    <cellStyle name="Input 4 5 7" xfId="1080"/>
    <cellStyle name="Input 4 5 8" xfId="1081"/>
    <cellStyle name="Input 4 5 9" xfId="1082"/>
    <cellStyle name="Input 4 6" xfId="1083"/>
    <cellStyle name="Input 4 6 2" xfId="1084"/>
    <cellStyle name="Input 4 6 3" xfId="1085"/>
    <cellStyle name="Input 4 6 4" xfId="1086"/>
    <cellStyle name="Input 4 6 5" xfId="1087"/>
    <cellStyle name="Input 4 6 6" xfId="1088"/>
    <cellStyle name="Input 4 6 7" xfId="1089"/>
    <cellStyle name="Input 4 6 8" xfId="1090"/>
    <cellStyle name="Input 4 6 9" xfId="1091"/>
    <cellStyle name="Input 4 7" xfId="1092"/>
    <cellStyle name="Input 4 8" xfId="1093"/>
    <cellStyle name="Input 4 9" xfId="1094"/>
    <cellStyle name="Input 5" xfId="1095"/>
    <cellStyle name="Input 6" xfId="1096"/>
    <cellStyle name="Input 7" xfId="1097"/>
    <cellStyle name="Input 8" xfId="1098"/>
    <cellStyle name="Input 9" xfId="1099"/>
    <cellStyle name="Input Cell" xfId="1782"/>
    <cellStyle name="InputCells" xfId="1100"/>
    <cellStyle name="InputCells 2" xfId="1101"/>
    <cellStyle name="InputCells12" xfId="1102"/>
    <cellStyle name="InputFRate_%" xfId="1783"/>
    <cellStyle name="InputValue" xfId="1103"/>
    <cellStyle name="IntCells" xfId="1104"/>
    <cellStyle name="KP_thin_border_dark_grey" xfId="1105"/>
    <cellStyle name="LabelIntersect" xfId="1106"/>
    <cellStyle name="LabelLeft" xfId="1107"/>
    <cellStyle name="LabelTop" xfId="1108"/>
    <cellStyle name="Linked Cell" xfId="22" builtinId="24" customBuiltin="1"/>
    <cellStyle name="Linked Cell 2" xfId="1109"/>
    <cellStyle name="Linked Cell 2 2" xfId="1110"/>
    <cellStyle name="Linked Cell 3" xfId="1111"/>
    <cellStyle name="Linked Cell 4" xfId="1112"/>
    <cellStyle name="Linked data" xfId="1113"/>
    <cellStyle name="LinkedData" xfId="1114"/>
    <cellStyle name="Meta" xfId="1115"/>
    <cellStyle name="Meta 10" xfId="1116"/>
    <cellStyle name="Meta 11" xfId="1117"/>
    <cellStyle name="Meta 12" xfId="1118"/>
    <cellStyle name="Meta 13" xfId="1119"/>
    <cellStyle name="Meta 2" xfId="1120"/>
    <cellStyle name="Meta 3" xfId="1121"/>
    <cellStyle name="Meta 4" xfId="1122"/>
    <cellStyle name="Meta 5" xfId="1123"/>
    <cellStyle name="Meta 6" xfId="1124"/>
    <cellStyle name="Meta 7" xfId="1125"/>
    <cellStyle name="Meta 8" xfId="1126"/>
    <cellStyle name="Meta 9" xfId="1127"/>
    <cellStyle name="Meta_RHI Model Results-091013-083449" xfId="1128"/>
    <cellStyle name="Mik" xfId="1129"/>
    <cellStyle name="Mik 2" xfId="1130"/>
    <cellStyle name="Mik_Additional charts" xfId="1131"/>
    <cellStyle name="N" xfId="1132"/>
    <cellStyle name="N 2" xfId="1133"/>
    <cellStyle name="NERA_Header0" xfId="1134"/>
    <cellStyle name="Neutral" xfId="18" builtinId="28" customBuiltin="1"/>
    <cellStyle name="Neutral 2" xfId="1135"/>
    <cellStyle name="Neutral 2 2" xfId="1136"/>
    <cellStyle name="Neutral 3" xfId="1137"/>
    <cellStyle name="Neutral 4" xfId="1138"/>
    <cellStyle name="No highlight" xfId="1139"/>
    <cellStyle name="No highlight 10" xfId="1140"/>
    <cellStyle name="No highlight 11" xfId="1141"/>
    <cellStyle name="No highlight 12" xfId="1142"/>
    <cellStyle name="No highlight 2" xfId="1143"/>
    <cellStyle name="No highlight 3" xfId="1144"/>
    <cellStyle name="No highlight 4" xfId="1145"/>
    <cellStyle name="No highlight 5" xfId="1146"/>
    <cellStyle name="No highlight 6" xfId="1147"/>
    <cellStyle name="No highlight 7" xfId="1148"/>
    <cellStyle name="No highlight 8" xfId="1149"/>
    <cellStyle name="No highlight 9" xfId="1150"/>
    <cellStyle name="Normal" xfId="0" builtinId="0"/>
    <cellStyle name="Normal - Style1" xfId="1151"/>
    <cellStyle name="Normal - Style2" xfId="1152"/>
    <cellStyle name="Normal - Style3" xfId="1153"/>
    <cellStyle name="Normal - Style4" xfId="1154"/>
    <cellStyle name="Normal - Style5" xfId="1155"/>
    <cellStyle name="Normal 10" xfId="1156"/>
    <cellStyle name="Normal 10 2" xfId="1157"/>
    <cellStyle name="Normal 10 2 2" xfId="1158"/>
    <cellStyle name="Normal 10 2 2 2" xfId="1159"/>
    <cellStyle name="Normal 10 2 2 2 2" xfId="1160"/>
    <cellStyle name="Normal 10 2 2 2 3" xfId="1161"/>
    <cellStyle name="Normal 10 3" xfId="1162"/>
    <cellStyle name="Normal 10 3 2" xfId="1163"/>
    <cellStyle name="Normal 10 3 3 3" xfId="1164"/>
    <cellStyle name="Normal 11" xfId="1165"/>
    <cellStyle name="Normal 11 2" xfId="1166"/>
    <cellStyle name="Normal 11 2 2" xfId="1784"/>
    <cellStyle name="Normal 11 3" xfId="1167"/>
    <cellStyle name="Normal 12" xfId="1168"/>
    <cellStyle name="Normal 12 2" xfId="1169"/>
    <cellStyle name="Normal 12 3" xfId="1170"/>
    <cellStyle name="Normal 12 4" xfId="1171"/>
    <cellStyle name="Normal 13" xfId="1172"/>
    <cellStyle name="Normal 13 2" xfId="1173"/>
    <cellStyle name="Normal 13 2 2" xfId="1174"/>
    <cellStyle name="Normal 13 3" xfId="1175"/>
    <cellStyle name="Normal 13 4" xfId="1176"/>
    <cellStyle name="Normal 13 5" xfId="1828"/>
    <cellStyle name="Normal 13 6" xfId="1852"/>
    <cellStyle name="Normal 14" xfId="1177"/>
    <cellStyle name="Normal 14 2" xfId="1178"/>
    <cellStyle name="Normal 14 2 2" xfId="1179"/>
    <cellStyle name="Normal 14 3" xfId="1180"/>
    <cellStyle name="Normal 14 4" xfId="1181"/>
    <cellStyle name="Normal 15" xfId="1182"/>
    <cellStyle name="Normal 15 2" xfId="1183"/>
    <cellStyle name="Normal 15 2 2" xfId="1184"/>
    <cellStyle name="Normal 15 3" xfId="1185"/>
    <cellStyle name="Normal 15 4" xfId="1186"/>
    <cellStyle name="Normal 16" xfId="1187"/>
    <cellStyle name="Normal 16 2" xfId="1188"/>
    <cellStyle name="Normal 16 2 2" xfId="1189"/>
    <cellStyle name="Normal 16 2 3" xfId="1190"/>
    <cellStyle name="Normal 16 3" xfId="1191"/>
    <cellStyle name="Normal 16 4" xfId="1192"/>
    <cellStyle name="Normal 17" xfId="1193"/>
    <cellStyle name="Normal 17 2" xfId="1194"/>
    <cellStyle name="Normal 17 2 2" xfId="1195"/>
    <cellStyle name="Normal 17 3" xfId="1196"/>
    <cellStyle name="Normal 18" xfId="1197"/>
    <cellStyle name="Normal 19" xfId="1198"/>
    <cellStyle name="Normal 2" xfId="5"/>
    <cellStyle name="Normal 2 2" xfId="6"/>
    <cellStyle name="Normal 2 2 2" xfId="1199"/>
    <cellStyle name="Normal 2 2 2 2" xfId="1200"/>
    <cellStyle name="Normal 2 2 3" xfId="1201"/>
    <cellStyle name="Normal 2 2 4" xfId="1202"/>
    <cellStyle name="Normal 2 2 5" xfId="1785"/>
    <cellStyle name="Normal 2 3" xfId="1203"/>
    <cellStyle name="Normal 2 3 2" xfId="1204"/>
    <cellStyle name="Normal 2 3 2 2" xfId="1205"/>
    <cellStyle name="Normal 2 3 3" xfId="1206"/>
    <cellStyle name="Normal 2 3 3 2" xfId="1207"/>
    <cellStyle name="Normal 2 3 4" xfId="1208"/>
    <cellStyle name="Normal 2 4" xfId="1209"/>
    <cellStyle name="Normal 2 4 2" xfId="1210"/>
    <cellStyle name="Normal 2 4 3" xfId="1786"/>
    <cellStyle name="Normal 2 5" xfId="1211"/>
    <cellStyle name="Normal 2 5 2" xfId="1212"/>
    <cellStyle name="Normal 2 6" xfId="1213"/>
    <cellStyle name="Normal 2 6 2" xfId="1214"/>
    <cellStyle name="Normal 2 7" xfId="1215"/>
    <cellStyle name="Normal 2 8" xfId="1216"/>
    <cellStyle name="Normal 2 9" xfId="1824"/>
    <cellStyle name="Normal 2_110621 OBRoutput FSR transUpdate and tobacco jun25" xfId="1217"/>
    <cellStyle name="Normal 20" xfId="1218"/>
    <cellStyle name="Normal 209 2" xfId="1219"/>
    <cellStyle name="Normal 209 2 4" xfId="1220"/>
    <cellStyle name="Normal 21" xfId="1221"/>
    <cellStyle name="Normal 21 2" xfId="1222"/>
    <cellStyle name="Normal 21_Copy of Fiscal Tables" xfId="1223"/>
    <cellStyle name="Normal 210" xfId="1224"/>
    <cellStyle name="Normal 22" xfId="1225"/>
    <cellStyle name="Normal 22 2" xfId="1226"/>
    <cellStyle name="Normal 22_Copy of Fiscal Tables" xfId="1227"/>
    <cellStyle name="Normal 23" xfId="1228"/>
    <cellStyle name="Normal 24" xfId="1229"/>
    <cellStyle name="Normal 25" xfId="1230"/>
    <cellStyle name="Normal 26" xfId="1231"/>
    <cellStyle name="Normal 27" xfId="53"/>
    <cellStyle name="Normal 28" xfId="56"/>
    <cellStyle name="Normal 29" xfId="55"/>
    <cellStyle name="Normal 3" xfId="51"/>
    <cellStyle name="Normal 3 2" xfId="54"/>
    <cellStyle name="Normal 3 2 2" xfId="1232"/>
    <cellStyle name="Normal 3 2 3" xfId="1787"/>
    <cellStyle name="Normal 3 2 4" xfId="1788"/>
    <cellStyle name="Normal 3 3" xfId="1233"/>
    <cellStyle name="Normal 3 3 2" xfId="1234"/>
    <cellStyle name="Normal 3 4" xfId="1235"/>
    <cellStyle name="Normal 3 5" xfId="1236"/>
    <cellStyle name="Normal 3 6" xfId="1237"/>
    <cellStyle name="Normal 3 7" xfId="1789"/>
    <cellStyle name="Normal 3 7 2" xfId="1823"/>
    <cellStyle name="Normal 3_asset sales" xfId="1238"/>
    <cellStyle name="Normal 30" xfId="1749"/>
    <cellStyle name="Normal 31" xfId="1803"/>
    <cellStyle name="Normal 4" xfId="8"/>
    <cellStyle name="Normal 4 2" xfId="1239"/>
    <cellStyle name="Normal 4 2 2" xfId="1240"/>
    <cellStyle name="Normal 4 3" xfId="1241"/>
    <cellStyle name="Normal 4 3 2" xfId="1242"/>
    <cellStyle name="Normal 4 3 3" xfId="1243"/>
    <cellStyle name="Normal 4 4" xfId="1244"/>
    <cellStyle name="Normal 4 5" xfId="1245"/>
    <cellStyle name="Normal 4 6" xfId="1790"/>
    <cellStyle name="Normal 4 7" xfId="1791"/>
    <cellStyle name="Normal 4 8" xfId="1792"/>
    <cellStyle name="Normal 5" xfId="1246"/>
    <cellStyle name="Normal 5 2" xfId="1247"/>
    <cellStyle name="Normal 5 2 2" xfId="1248"/>
    <cellStyle name="Normal 5 2 3" xfId="1249"/>
    <cellStyle name="Normal 5 2 4" xfId="1250"/>
    <cellStyle name="Normal 5 3" xfId="1251"/>
    <cellStyle name="Normal 5 3 2" xfId="1252"/>
    <cellStyle name="Normal 5 33" xfId="1253"/>
    <cellStyle name="Normal 5 33 4" xfId="1254"/>
    <cellStyle name="Normal 5 4" xfId="1255"/>
    <cellStyle name="Normal 5 5" xfId="1256"/>
    <cellStyle name="Normal 5 6" xfId="1257"/>
    <cellStyle name="Normal 5 7" xfId="1825"/>
    <cellStyle name="Normal 6" xfId="1258"/>
    <cellStyle name="Normal 6 2" xfId="1259"/>
    <cellStyle name="Normal 6 2 2" xfId="1260"/>
    <cellStyle name="Normal 6 2 3" xfId="1261"/>
    <cellStyle name="Normal 6 2 4" xfId="1262"/>
    <cellStyle name="Normal 6 3" xfId="1263"/>
    <cellStyle name="Normal 6 3 2" xfId="1264"/>
    <cellStyle name="Normal 6 4" xfId="1265"/>
    <cellStyle name="Normal 6 5" xfId="1266"/>
    <cellStyle name="Normal 6 6" xfId="1267"/>
    <cellStyle name="Normal 6 7" xfId="1268"/>
    <cellStyle name="Normal 7" xfId="1269"/>
    <cellStyle name="Normal 7 10" xfId="1270"/>
    <cellStyle name="Normal 7 11" xfId="1271"/>
    <cellStyle name="Normal 7 12" xfId="1272"/>
    <cellStyle name="Normal 7 13" xfId="1273"/>
    <cellStyle name="Normal 7 13 2" xfId="1274"/>
    <cellStyle name="Normal 7 13 2 2" xfId="1275"/>
    <cellStyle name="Normal 7 13 2 3" xfId="1276"/>
    <cellStyle name="Normal 7 13 3" xfId="1277"/>
    <cellStyle name="Normal 7 13 4" xfId="1278"/>
    <cellStyle name="Normal 7 14" xfId="1279"/>
    <cellStyle name="Normal 7 15" xfId="1280"/>
    <cellStyle name="Normal 7 15 2" xfId="1281"/>
    <cellStyle name="Normal 7 15 3" xfId="1282"/>
    <cellStyle name="Normal 7 16" xfId="1283"/>
    <cellStyle name="Normal 7 17" xfId="1284"/>
    <cellStyle name="Normal 7 18" xfId="1285"/>
    <cellStyle name="Normal 7 2" xfId="1286"/>
    <cellStyle name="Normal 7 3" xfId="1287"/>
    <cellStyle name="Normal 7 4" xfId="1288"/>
    <cellStyle name="Normal 7 5" xfId="1289"/>
    <cellStyle name="Normal 7 6" xfId="1290"/>
    <cellStyle name="Normal 7 7" xfId="1291"/>
    <cellStyle name="Normal 7 8" xfId="1292"/>
    <cellStyle name="Normal 7 9" xfId="1293"/>
    <cellStyle name="Normal 8" xfId="1294"/>
    <cellStyle name="Normal 8 2" xfId="1295"/>
    <cellStyle name="Normal 8 2 2" xfId="1296"/>
    <cellStyle name="Normal 8 2 3" xfId="1297"/>
    <cellStyle name="Normal 8 2 4" xfId="1298"/>
    <cellStyle name="Normal 8 3" xfId="1299"/>
    <cellStyle name="Normal 8 3 2" xfId="1300"/>
    <cellStyle name="Normal 8 4" xfId="1301"/>
    <cellStyle name="Normal 8 4 2" xfId="1302"/>
    <cellStyle name="Normal 8 5" xfId="1303"/>
    <cellStyle name="Normal 8 6" xfId="1304"/>
    <cellStyle name="Normal 8 7" xfId="1305"/>
    <cellStyle name="Normal 8 8" xfId="1306"/>
    <cellStyle name="Normal 8 9" xfId="1307"/>
    <cellStyle name="Normal 9" xfId="1308"/>
    <cellStyle name="Normal 9 2" xfId="1309"/>
    <cellStyle name="Normal 9 2 2" xfId="1310"/>
    <cellStyle name="Normal 9 2 3" xfId="1311"/>
    <cellStyle name="Normal 9 3" xfId="1312"/>
    <cellStyle name="Normal 9 3 2" xfId="1313"/>
    <cellStyle name="Normal 9 4" xfId="1314"/>
    <cellStyle name="Normal 9 5" xfId="1315"/>
    <cellStyle name="Normal 9 6" xfId="1316"/>
    <cellStyle name="Normal GHG Numbers (0.00)" xfId="1317"/>
    <cellStyle name="Normal GHG Textfiels Bold" xfId="1318"/>
    <cellStyle name="Normal GHG Textfiels Bold 10" xfId="1319"/>
    <cellStyle name="Normal GHG Textfiels Bold 2" xfId="1320"/>
    <cellStyle name="Normal GHG Textfiels Bold 3" xfId="1321"/>
    <cellStyle name="Normal GHG Textfiels Bold 4" xfId="1322"/>
    <cellStyle name="Normal GHG Textfiels Bold 5" xfId="1323"/>
    <cellStyle name="Normal GHG Textfiels Bold 6" xfId="1324"/>
    <cellStyle name="Normal GHG Textfiels Bold 7" xfId="1325"/>
    <cellStyle name="Normal GHG Textfiels Bold 8" xfId="1326"/>
    <cellStyle name="Normal GHG Textfiels Bold 9" xfId="1327"/>
    <cellStyle name="Normal GHG whole table" xfId="1328"/>
    <cellStyle name="Normal GHG whole table 10" xfId="1329"/>
    <cellStyle name="Normal GHG whole table 2" xfId="1330"/>
    <cellStyle name="Normal GHG whole table 3" xfId="1331"/>
    <cellStyle name="Normal GHG whole table 4" xfId="1332"/>
    <cellStyle name="Normal GHG whole table 5" xfId="1333"/>
    <cellStyle name="Normal GHG whole table 6" xfId="1334"/>
    <cellStyle name="Normal GHG whole table 7" xfId="1335"/>
    <cellStyle name="Normal GHG whole table 8" xfId="1336"/>
    <cellStyle name="Normal GHG whole table 9" xfId="1337"/>
    <cellStyle name="Normal GHG-Shade" xfId="1338"/>
    <cellStyle name="Normal GHG-Shade 2" xfId="1339"/>
    <cellStyle name="Normal GHG-Shade 3" xfId="1340"/>
    <cellStyle name="Normal GHG-Shade 4" xfId="1341"/>
    <cellStyle name="Normál_Munka1" xfId="1342"/>
    <cellStyle name="Normale_impianti enel" xfId="1793"/>
    <cellStyle name="Note 2" xfId="52"/>
    <cellStyle name="Note 2 10" xfId="1343"/>
    <cellStyle name="Note 2 11" xfId="1344"/>
    <cellStyle name="Note 2 12" xfId="1826"/>
    <cellStyle name="Note 2 2" xfId="1345"/>
    <cellStyle name="Note 2 2 2" xfId="1346"/>
    <cellStyle name="Note 2 3" xfId="1347"/>
    <cellStyle name="Note 2 3 2" xfId="1348"/>
    <cellStyle name="Note 2 4" xfId="1349"/>
    <cellStyle name="Note 2 5" xfId="1350"/>
    <cellStyle name="Note 2 6" xfId="1351"/>
    <cellStyle name="Note 2 7" xfId="1352"/>
    <cellStyle name="Note 2 8" xfId="1353"/>
    <cellStyle name="Note 2 9" xfId="1354"/>
    <cellStyle name="Note 3" xfId="1355"/>
    <cellStyle name="Note 3 2" xfId="1356"/>
    <cellStyle name="Note 3 3" xfId="1357"/>
    <cellStyle name="Note 3 4" xfId="1358"/>
    <cellStyle name="Note 3 5" xfId="1359"/>
    <cellStyle name="Note 3 6" xfId="1360"/>
    <cellStyle name="Note 3 7" xfId="1361"/>
    <cellStyle name="Note 3 8" xfId="1362"/>
    <cellStyle name="Note 3 9" xfId="1363"/>
    <cellStyle name="Note 4" xfId="1364"/>
    <cellStyle name="Note 4 2" xfId="1365"/>
    <cellStyle name="Note 4 3" xfId="1366"/>
    <cellStyle name="Note 4 4" xfId="1367"/>
    <cellStyle name="Note 4 5" xfId="1368"/>
    <cellStyle name="Note 4 6" xfId="1369"/>
    <cellStyle name="Note 4 7" xfId="1370"/>
    <cellStyle name="Note 4 8" xfId="1371"/>
    <cellStyle name="Note 4 9" xfId="1372"/>
    <cellStyle name="Notes" xfId="1794"/>
    <cellStyle name="Number" xfId="1795"/>
    <cellStyle name="Number [0.0]" xfId="1373"/>
    <cellStyle name="Number [0.00]" xfId="1374"/>
    <cellStyle name="Number [0]" xfId="1375"/>
    <cellStyle name="Number 1" xfId="1796"/>
    <cellStyle name="Number II" xfId="1797"/>
    <cellStyle name="Output" xfId="20" builtinId="21" customBuiltin="1"/>
    <cellStyle name="Output 2" xfId="1376"/>
    <cellStyle name="Output 2 10" xfId="1377"/>
    <cellStyle name="Output 2 2" xfId="1378"/>
    <cellStyle name="Output 2 2 2" xfId="1379"/>
    <cellStyle name="Output 2 3" xfId="1380"/>
    <cellStyle name="Output 2 3 2" xfId="1381"/>
    <cellStyle name="Output 2 4" xfId="1382"/>
    <cellStyle name="Output 2 5" xfId="1383"/>
    <cellStyle name="Output 2 6" xfId="1384"/>
    <cellStyle name="Output 2 7" xfId="1385"/>
    <cellStyle name="Output 2 8" xfId="1386"/>
    <cellStyle name="Output 2 9" xfId="1387"/>
    <cellStyle name="Output 3" xfId="1388"/>
    <cellStyle name="Output 3 2" xfId="1389"/>
    <cellStyle name="Output 3 3" xfId="1390"/>
    <cellStyle name="Output 3 4" xfId="1391"/>
    <cellStyle name="Output 3 5" xfId="1392"/>
    <cellStyle name="Output 3 6" xfId="1393"/>
    <cellStyle name="Output 3 7" xfId="1394"/>
    <cellStyle name="Output 3 8" xfId="1395"/>
    <cellStyle name="Output 3 9" xfId="1396"/>
    <cellStyle name="Output 4" xfId="1397"/>
    <cellStyle name="Output 4 2" xfId="1398"/>
    <cellStyle name="Output 4 3" xfId="1399"/>
    <cellStyle name="Output 4 4" xfId="1400"/>
    <cellStyle name="Output 4 5" xfId="1401"/>
    <cellStyle name="Output 4 6" xfId="1402"/>
    <cellStyle name="Output 4 7" xfId="1403"/>
    <cellStyle name="Output 4 8" xfId="1404"/>
    <cellStyle name="Output 4 9" xfId="1405"/>
    <cellStyle name="Output Amounts" xfId="1406"/>
    <cellStyle name="Output Column Headings" xfId="1407"/>
    <cellStyle name="Output Line Items" xfId="1408"/>
    <cellStyle name="Output Report Heading" xfId="1409"/>
    <cellStyle name="Output Report Title" xfId="1410"/>
    <cellStyle name="P" xfId="1411"/>
    <cellStyle name="P 2" xfId="1412"/>
    <cellStyle name="Pattern" xfId="1413"/>
    <cellStyle name="Percent" xfId="10" builtinId="5"/>
    <cellStyle name="Percent [0.0]" xfId="1414"/>
    <cellStyle name="Percent [0.0] 10" xfId="1415"/>
    <cellStyle name="Percent [0.0] 11" xfId="1416"/>
    <cellStyle name="Percent [0.0] 12" xfId="1417"/>
    <cellStyle name="Percent [0.0] 2" xfId="1418"/>
    <cellStyle name="Percent [0.0] 3" xfId="1419"/>
    <cellStyle name="Percent [0.0] 4" xfId="1420"/>
    <cellStyle name="Percent [0.0] 5" xfId="1421"/>
    <cellStyle name="Percent [0.0] 6" xfId="1422"/>
    <cellStyle name="Percent [0.0] 7" xfId="1423"/>
    <cellStyle name="Percent [0.0] 8" xfId="1424"/>
    <cellStyle name="Percent [0.0] 9" xfId="1425"/>
    <cellStyle name="Percent [0.00]" xfId="1426"/>
    <cellStyle name="Percent [0.00] 10" xfId="1427"/>
    <cellStyle name="Percent [0.00] 11" xfId="1428"/>
    <cellStyle name="Percent [0.00] 12" xfId="1429"/>
    <cellStyle name="Percent [0.00] 2" xfId="1430"/>
    <cellStyle name="Percent [0.00] 3" xfId="1431"/>
    <cellStyle name="Percent [0.00] 4" xfId="1432"/>
    <cellStyle name="Percent [0.00] 5" xfId="1433"/>
    <cellStyle name="Percent [0.00] 6" xfId="1434"/>
    <cellStyle name="Percent [0.00] 7" xfId="1435"/>
    <cellStyle name="Percent [0.00] 8" xfId="1436"/>
    <cellStyle name="Percent [0.00] 9" xfId="1437"/>
    <cellStyle name="Percent [2]" xfId="1438"/>
    <cellStyle name="Percent 10" xfId="1439"/>
    <cellStyle name="Percent 11" xfId="1440"/>
    <cellStyle name="Percent 12" xfId="1441"/>
    <cellStyle name="Percent 13" xfId="1442"/>
    <cellStyle name="Percent 14" xfId="1443"/>
    <cellStyle name="Percent 15" xfId="1444"/>
    <cellStyle name="Percent 16" xfId="1445"/>
    <cellStyle name="Percent 17" xfId="1446"/>
    <cellStyle name="Percent 18" xfId="1447"/>
    <cellStyle name="Percent 19" xfId="1448"/>
    <cellStyle name="Percent 2" xfId="7"/>
    <cellStyle name="Percent 2 2" xfId="1449"/>
    <cellStyle name="Percent 2 2 2" xfId="1450"/>
    <cellStyle name="Percent 2 2 3" xfId="1451"/>
    <cellStyle name="Percent 2 2 4" xfId="1798"/>
    <cellStyle name="Percent 2 2 5" xfId="1799"/>
    <cellStyle name="Percent 2 3" xfId="1452"/>
    <cellStyle name="Percent 2 4" xfId="1453"/>
    <cellStyle name="Percent 2 5" xfId="1454"/>
    <cellStyle name="Percent 2 6" xfId="1455"/>
    <cellStyle name="Percent 2 7" xfId="1456"/>
    <cellStyle name="Percent 20" xfId="1457"/>
    <cellStyle name="Percent 21" xfId="1458"/>
    <cellStyle name="Percent 22" xfId="1459"/>
    <cellStyle name="Percent 23" xfId="1460"/>
    <cellStyle name="Percent 24" xfId="1461"/>
    <cellStyle name="Percent 25" xfId="1462"/>
    <cellStyle name="Percent 26" xfId="1463"/>
    <cellStyle name="Percent 27" xfId="1464"/>
    <cellStyle name="Percent 28" xfId="1465"/>
    <cellStyle name="Percent 29" xfId="1466"/>
    <cellStyle name="Percent 3" xfId="1467"/>
    <cellStyle name="Percent 3 2" xfId="1468"/>
    <cellStyle name="Percent 3 2 2" xfId="1469"/>
    <cellStyle name="Percent 3 2 2 2" xfId="1470"/>
    <cellStyle name="Percent 3 2 2 3" xfId="1471"/>
    <cellStyle name="Percent 3 2 3" xfId="1472"/>
    <cellStyle name="Percent 3 2 4" xfId="1473"/>
    <cellStyle name="Percent 3 2 5" xfId="1474"/>
    <cellStyle name="Percent 3 3" xfId="1475"/>
    <cellStyle name="Percent 3 3 2" xfId="1476"/>
    <cellStyle name="Percent 3 3 2 2" xfId="1477"/>
    <cellStyle name="Percent 3 3 2 3" xfId="1478"/>
    <cellStyle name="Percent 3 3 3" xfId="1479"/>
    <cellStyle name="Percent 3 3 4" xfId="1480"/>
    <cellStyle name="Percent 3 3 5" xfId="1481"/>
    <cellStyle name="Percent 3 4" xfId="1482"/>
    <cellStyle name="Percent 3 5" xfId="1483"/>
    <cellStyle name="Percent 3 5 2" xfId="1484"/>
    <cellStyle name="Percent 3 5 3" xfId="1485"/>
    <cellStyle name="Percent 3 6" xfId="1486"/>
    <cellStyle name="Percent 3 7" xfId="1487"/>
    <cellStyle name="Percent 3 8" xfId="1488"/>
    <cellStyle name="Percent 30" xfId="1489"/>
    <cellStyle name="Percent 31" xfId="1490"/>
    <cellStyle name="Percent 32" xfId="1491"/>
    <cellStyle name="Percent 33" xfId="1492"/>
    <cellStyle name="Percent 34" xfId="1493"/>
    <cellStyle name="Percent 35" xfId="1494"/>
    <cellStyle name="Percent 36" xfId="1495"/>
    <cellStyle name="Percent 37" xfId="1750"/>
    <cellStyle name="Percent 38" xfId="1827"/>
    <cellStyle name="Percent 4" xfId="1496"/>
    <cellStyle name="Percent 4 2" xfId="1497"/>
    <cellStyle name="Percent 4 2 2" xfId="1498"/>
    <cellStyle name="Percent 4 2 3" xfId="1800"/>
    <cellStyle name="Percent 4 3" xfId="1499"/>
    <cellStyle name="Percent 4 3 2" xfId="1500"/>
    <cellStyle name="Percent 4 4" xfId="1501"/>
    <cellStyle name="Percent 5" xfId="1502"/>
    <cellStyle name="Percent 5 2" xfId="1503"/>
    <cellStyle name="Percent 5 2 2" xfId="1504"/>
    <cellStyle name="Percent 5 2 3" xfId="1505"/>
    <cellStyle name="Percent 5 3" xfId="1506"/>
    <cellStyle name="Percent 5 4" xfId="1507"/>
    <cellStyle name="Percent 5 5" xfId="1508"/>
    <cellStyle name="Percent 6" xfId="1509"/>
    <cellStyle name="Percent 6 2" xfId="1510"/>
    <cellStyle name="Percent 6 2 2" xfId="1511"/>
    <cellStyle name="Percent 6 3" xfId="1512"/>
    <cellStyle name="Percent 7" xfId="1513"/>
    <cellStyle name="Percent 7 2" xfId="1514"/>
    <cellStyle name="Percent 7 2 2" xfId="1515"/>
    <cellStyle name="Percent 7 3" xfId="1516"/>
    <cellStyle name="Percent 8" xfId="1517"/>
    <cellStyle name="Percent 8 2" xfId="1518"/>
    <cellStyle name="Percent 9" xfId="1519"/>
    <cellStyle name="Percent 9 2" xfId="1520"/>
    <cellStyle name="Publication_style" xfId="1521"/>
    <cellStyle name="Refdb standard" xfId="1522"/>
    <cellStyle name="Refdb standard 2" xfId="1523"/>
    <cellStyle name="ReportData" xfId="1524"/>
    <cellStyle name="ReportElements" xfId="1525"/>
    <cellStyle name="ReportHeader" xfId="1526"/>
    <cellStyle name="SAPBEXaggData" xfId="1527"/>
    <cellStyle name="SAPBEXaggDataEmph" xfId="1528"/>
    <cellStyle name="SAPBEXaggItem" xfId="1529"/>
    <cellStyle name="SAPBEXaggItemX" xfId="1530"/>
    <cellStyle name="SAPBEXchaText" xfId="1531"/>
    <cellStyle name="SAPBEXexcBad7" xfId="1532"/>
    <cellStyle name="SAPBEXexcBad8" xfId="1533"/>
    <cellStyle name="SAPBEXexcBad9" xfId="1534"/>
    <cellStyle name="SAPBEXexcCritical4" xfId="1535"/>
    <cellStyle name="SAPBEXexcCritical5" xfId="1536"/>
    <cellStyle name="SAPBEXexcCritical6" xfId="1537"/>
    <cellStyle name="SAPBEXexcGood1" xfId="1538"/>
    <cellStyle name="SAPBEXexcGood2" xfId="1539"/>
    <cellStyle name="SAPBEXexcGood3" xfId="1540"/>
    <cellStyle name="SAPBEXfilterDrill" xfId="1541"/>
    <cellStyle name="SAPBEXfilterItem" xfId="1542"/>
    <cellStyle name="SAPBEXfilterText" xfId="1543"/>
    <cellStyle name="SAPBEXformats" xfId="1544"/>
    <cellStyle name="SAPBEXheaderItem" xfId="1545"/>
    <cellStyle name="SAPBEXheaderText" xfId="1546"/>
    <cellStyle name="SAPBEXHLevel0" xfId="1547"/>
    <cellStyle name="SAPBEXHLevel0X" xfId="1548"/>
    <cellStyle name="SAPBEXHLevel1" xfId="1549"/>
    <cellStyle name="SAPBEXHLevel1X" xfId="1550"/>
    <cellStyle name="SAPBEXHLevel2" xfId="1551"/>
    <cellStyle name="SAPBEXHLevel2X" xfId="1552"/>
    <cellStyle name="SAPBEXHLevel3" xfId="1553"/>
    <cellStyle name="SAPBEXHLevel3X" xfId="1554"/>
    <cellStyle name="SAPBEXresData" xfId="1555"/>
    <cellStyle name="SAPBEXresDataEmph" xfId="1556"/>
    <cellStyle name="SAPBEXresItem" xfId="1557"/>
    <cellStyle name="SAPBEXresItemX" xfId="1558"/>
    <cellStyle name="SAPBEXstdData" xfId="1559"/>
    <cellStyle name="SAPBEXstdDataEmph" xfId="1560"/>
    <cellStyle name="SAPBEXstdItem" xfId="1561"/>
    <cellStyle name="SAPBEXstdItemX" xfId="1562"/>
    <cellStyle name="SAPBEXtitle" xfId="1563"/>
    <cellStyle name="SAPBEXundefined" xfId="1564"/>
    <cellStyle name="Section 1" xfId="1565"/>
    <cellStyle name="Section 1 10" xfId="1566"/>
    <cellStyle name="Section 1 11" xfId="1567"/>
    <cellStyle name="Section 1 12" xfId="1568"/>
    <cellStyle name="Section 1 13" xfId="1569"/>
    <cellStyle name="Section 1 2" xfId="1570"/>
    <cellStyle name="Section 1 2 2" xfId="1571"/>
    <cellStyle name="Section 1 2 3" xfId="1572"/>
    <cellStyle name="Section 1 3" xfId="1573"/>
    <cellStyle name="Section 1 4" xfId="1574"/>
    <cellStyle name="Section 1 5" xfId="1575"/>
    <cellStyle name="Section 1 6" xfId="1576"/>
    <cellStyle name="Section 1 7" xfId="1577"/>
    <cellStyle name="Section 1 8" xfId="1578"/>
    <cellStyle name="Section 1 9" xfId="1579"/>
    <cellStyle name="Section 1_RHI Model Results-091013-083449" xfId="1580"/>
    <cellStyle name="Section 2" xfId="1581"/>
    <cellStyle name="Section 2 10" xfId="1582"/>
    <cellStyle name="Section 2 11" xfId="1583"/>
    <cellStyle name="Section 2 12" xfId="1584"/>
    <cellStyle name="Section 2 2" xfId="1585"/>
    <cellStyle name="Section 2 3" xfId="1586"/>
    <cellStyle name="Section 2 4" xfId="1587"/>
    <cellStyle name="Section 2 5" xfId="1588"/>
    <cellStyle name="Section 2 6" xfId="1589"/>
    <cellStyle name="Section 2 7" xfId="1590"/>
    <cellStyle name="Section 2 8" xfId="1591"/>
    <cellStyle name="Section 2 9" xfId="1592"/>
    <cellStyle name="Shade" xfId="1593"/>
    <cellStyle name="Shade 10" xfId="1594"/>
    <cellStyle name="Shade 2" xfId="1595"/>
    <cellStyle name="Shade 3" xfId="1596"/>
    <cellStyle name="Shade 4" xfId="1597"/>
    <cellStyle name="Shade 5" xfId="1598"/>
    <cellStyle name="Shade 6" xfId="1599"/>
    <cellStyle name="Shade 7" xfId="1600"/>
    <cellStyle name="Shade 8" xfId="1601"/>
    <cellStyle name="Shade 9" xfId="1602"/>
    <cellStyle name="Source" xfId="1801"/>
    <cellStyle name="ss1" xfId="1603"/>
    <cellStyle name="ss10" xfId="1604"/>
    <cellStyle name="ss11" xfId="1605"/>
    <cellStyle name="ss12" xfId="1606"/>
    <cellStyle name="ss13" xfId="1607"/>
    <cellStyle name="ss14" xfId="1608"/>
    <cellStyle name="ss15" xfId="1609"/>
    <cellStyle name="ss16" xfId="1610"/>
    <cellStyle name="ss17" xfId="1611"/>
    <cellStyle name="ss18" xfId="1612"/>
    <cellStyle name="ss19" xfId="1613"/>
    <cellStyle name="ss2" xfId="1614"/>
    <cellStyle name="ss20" xfId="1615"/>
    <cellStyle name="ss21" xfId="1616"/>
    <cellStyle name="ss22" xfId="1617"/>
    <cellStyle name="ss23" xfId="1618"/>
    <cellStyle name="ss24" xfId="1619"/>
    <cellStyle name="ss25" xfId="1620"/>
    <cellStyle name="ss3" xfId="1621"/>
    <cellStyle name="ss4" xfId="1622"/>
    <cellStyle name="ss5" xfId="1623"/>
    <cellStyle name="ss6" xfId="1624"/>
    <cellStyle name="ss7" xfId="1625"/>
    <cellStyle name="ss8" xfId="1626"/>
    <cellStyle name="ss9" xfId="1627"/>
    <cellStyle name="Standard_DK-Indicators_v2" xfId="1628"/>
    <cellStyle name="Style 1" xfId="1629"/>
    <cellStyle name="Style1" xfId="1630"/>
    <cellStyle name="Style2" xfId="1631"/>
    <cellStyle name="Style3" xfId="1632"/>
    <cellStyle name="Style4" xfId="1633"/>
    <cellStyle name="Style5" xfId="1634"/>
    <cellStyle name="Style6" xfId="1635"/>
    <cellStyle name="Table Footnote" xfId="1636"/>
    <cellStyle name="Table Footnote 2" xfId="1637"/>
    <cellStyle name="Table Footnote 2 2" xfId="1638"/>
    <cellStyle name="Table Footnote_Additional charts" xfId="1639"/>
    <cellStyle name="Table Header" xfId="1640"/>
    <cellStyle name="Table Header 2" xfId="1641"/>
    <cellStyle name="Table Header 2 2" xfId="1642"/>
    <cellStyle name="Table Header_Additional charts" xfId="1643"/>
    <cellStyle name="Table Heading 1" xfId="1644"/>
    <cellStyle name="Table Heading 1 2" xfId="1645"/>
    <cellStyle name="Table Heading 1 2 2" xfId="1646"/>
    <cellStyle name="Table Heading 1_Additional charts" xfId="1647"/>
    <cellStyle name="Table Heading 2" xfId="1648"/>
    <cellStyle name="Table Heading 2 2" xfId="1649"/>
    <cellStyle name="Table Heading 2_Additional charts" xfId="1650"/>
    <cellStyle name="Table Of Which" xfId="1651"/>
    <cellStyle name="Table Of Which 2" xfId="1652"/>
    <cellStyle name="Table Of Which_Additional charts" xfId="1653"/>
    <cellStyle name="Table Row Billions" xfId="1654"/>
    <cellStyle name="Table Row Billions 2" xfId="1655"/>
    <cellStyle name="Table Row Billions Check" xfId="1656"/>
    <cellStyle name="Table Row Billions Check 2" xfId="1657"/>
    <cellStyle name="Table Row Billions Check 3" xfId="1658"/>
    <cellStyle name="Table Row Billions Check_asset sales" xfId="1659"/>
    <cellStyle name="Table Row Billions_Additional charts" xfId="1660"/>
    <cellStyle name="Table Row Millions" xfId="1661"/>
    <cellStyle name="Table Row Millions 2" xfId="1662"/>
    <cellStyle name="Table Row Millions 2 2" xfId="1663"/>
    <cellStyle name="Table Row Millions Check" xfId="1664"/>
    <cellStyle name="Table Row Millions Check 2" xfId="1665"/>
    <cellStyle name="Table Row Millions Check 3" xfId="1666"/>
    <cellStyle name="Table Row Millions Check 4" xfId="1667"/>
    <cellStyle name="Table Row Millions Check_asset sales" xfId="1668"/>
    <cellStyle name="Table Row Millions_Additional charts" xfId="1669"/>
    <cellStyle name="Table Row Percentage" xfId="1670"/>
    <cellStyle name="Table Row Percentage 2" xfId="1671"/>
    <cellStyle name="Table Row Percentage Check" xfId="1672"/>
    <cellStyle name="Table Row Percentage Check 2" xfId="1673"/>
    <cellStyle name="Table Row Percentage Check 3" xfId="1674"/>
    <cellStyle name="Table Row Percentage Check_asset sales" xfId="1675"/>
    <cellStyle name="Table Row Percentage_Additional charts" xfId="1676"/>
    <cellStyle name="Table Total Billions" xfId="1677"/>
    <cellStyle name="Table Total Billions 2" xfId="1678"/>
    <cellStyle name="Table Total Billions_Additional charts" xfId="1679"/>
    <cellStyle name="Table Total Millions" xfId="1680"/>
    <cellStyle name="Table Total Millions 2" xfId="1681"/>
    <cellStyle name="Table Total Millions 2 2" xfId="1682"/>
    <cellStyle name="Table Total Millions_Additional charts" xfId="1683"/>
    <cellStyle name="Table Total Percentage" xfId="1684"/>
    <cellStyle name="Table Total Percentage 2" xfId="1685"/>
    <cellStyle name="Table Total Percentage_Additional charts" xfId="1686"/>
    <cellStyle name="Table Units" xfId="1687"/>
    <cellStyle name="Table Units 2" xfId="1688"/>
    <cellStyle name="Table Units 2 2" xfId="1689"/>
    <cellStyle name="Table Units_Additional charts" xfId="1690"/>
    <cellStyle name="Tabref" xfId="1691"/>
    <cellStyle name="Tabref 2" xfId="1692"/>
    <cellStyle name="Text" xfId="1693"/>
    <cellStyle name="Text 10" xfId="1694"/>
    <cellStyle name="Text 11" xfId="1695"/>
    <cellStyle name="Text 12" xfId="1696"/>
    <cellStyle name="Text 2" xfId="1697"/>
    <cellStyle name="Text 3" xfId="1698"/>
    <cellStyle name="Text 4" xfId="1699"/>
    <cellStyle name="Text 5" xfId="1700"/>
    <cellStyle name="Text 6" xfId="1701"/>
    <cellStyle name="Text 7" xfId="1702"/>
    <cellStyle name="Text 8" xfId="1703"/>
    <cellStyle name="Text 9" xfId="1704"/>
    <cellStyle name="Times New Roman" xfId="1705"/>
    <cellStyle name="Title" xfId="11" builtinId="15" customBuiltin="1"/>
    <cellStyle name="Title 2" xfId="1706"/>
    <cellStyle name="Title 2 2" xfId="1707"/>
    <cellStyle name="Title 3" xfId="1708"/>
    <cellStyle name="Title 4" xfId="1709"/>
    <cellStyle name="Tmpl_Assumptions" xfId="1710"/>
    <cellStyle name="Total" xfId="26" builtinId="25" customBuiltin="1"/>
    <cellStyle name="Total 2" xfId="1711"/>
    <cellStyle name="Total 2 10" xfId="1712"/>
    <cellStyle name="Total 2 2" xfId="1713"/>
    <cellStyle name="Total 2 2 2" xfId="1714"/>
    <cellStyle name="Total 2 3" xfId="1715"/>
    <cellStyle name="Total 2 3 2" xfId="1716"/>
    <cellStyle name="Total 2 4" xfId="1717"/>
    <cellStyle name="Total 2 5" xfId="1718"/>
    <cellStyle name="Total 2 6" xfId="1719"/>
    <cellStyle name="Total 2 7" xfId="1720"/>
    <cellStyle name="Total 2 8" xfId="1721"/>
    <cellStyle name="Total 2 9" xfId="1722"/>
    <cellStyle name="Total 3" xfId="1723"/>
    <cellStyle name="Total 3 2" xfId="1724"/>
    <cellStyle name="Total 3 3" xfId="1725"/>
    <cellStyle name="Total 3 4" xfId="1726"/>
    <cellStyle name="Total 3 5" xfId="1727"/>
    <cellStyle name="Total 3 6" xfId="1728"/>
    <cellStyle name="Total 3 7" xfId="1729"/>
    <cellStyle name="Total 3 8" xfId="1730"/>
    <cellStyle name="Total 3 9" xfId="1731"/>
    <cellStyle name="Total 4" xfId="1732"/>
    <cellStyle name="Total 4 2" xfId="1733"/>
    <cellStyle name="Total 4 3" xfId="1734"/>
    <cellStyle name="Total 4 4" xfId="1735"/>
    <cellStyle name="Total 4 5" xfId="1736"/>
    <cellStyle name="Total 4 6" xfId="1737"/>
    <cellStyle name="Total 4 7" xfId="1738"/>
    <cellStyle name="Total 4 8" xfId="1739"/>
    <cellStyle name="Total 4 9" xfId="1740"/>
    <cellStyle name="Totals" xfId="1802"/>
    <cellStyle name="User Input" xfId="1741"/>
    <cellStyle name="Warning Text" xfId="24" builtinId="11" customBuiltin="1"/>
    <cellStyle name="Warning Text 2" xfId="1742"/>
    <cellStyle name="Warning Text 2 2" xfId="1743"/>
    <cellStyle name="Warning Text 3" xfId="1744"/>
    <cellStyle name="Warning Text 4" xfId="1745"/>
    <cellStyle name="whole number" xfId="1746"/>
    <cellStyle name="Гиперссылка" xfId="1747"/>
    <cellStyle name="Обычный_2++" xfId="17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2247900</xdr:colOff>
      <xdr:row>6</xdr:row>
      <xdr:rowOff>123825</xdr:rowOff>
    </xdr:to>
    <xdr:pic>
      <xdr:nvPicPr>
        <xdr:cNvPr id="1659" name="Picture 1" descr="ccc_report_header"/>
        <xdr:cNvPicPr>
          <a:picLocks noChangeAspect="1" noChangeArrowheads="1"/>
        </xdr:cNvPicPr>
      </xdr:nvPicPr>
      <xdr:blipFill>
        <a:blip xmlns:r="http://schemas.openxmlformats.org/officeDocument/2006/relationships" r:embed="rId1"/>
        <a:srcRect/>
        <a:stretch>
          <a:fillRect/>
        </a:stretch>
      </xdr:blipFill>
      <xdr:spPr bwMode="auto">
        <a:xfrm>
          <a:off x="1" y="0"/>
          <a:ext cx="5600699" cy="1209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5</xdr:col>
      <xdr:colOff>258713</xdr:colOff>
      <xdr:row>41</xdr:row>
      <xdr:rowOff>159525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745067" y="3048000"/>
          <a:ext cx="5524979" cy="40541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518160</xdr:colOff>
      <xdr:row>24</xdr:row>
      <xdr:rowOff>15240</xdr:rowOff>
    </xdr:from>
    <xdr:to>
      <xdr:col>5</xdr:col>
      <xdr:colOff>701040</xdr:colOff>
      <xdr:row>61</xdr:row>
      <xdr:rowOff>922</xdr:rowOff>
    </xdr:to>
    <xdr:pic>
      <xdr:nvPicPr>
        <xdr:cNvPr id="2" name="Picture 1"/>
        <xdr:cNvPicPr>
          <a:picLocks noChangeAspect="1"/>
        </xdr:cNvPicPr>
      </xdr:nvPicPr>
      <xdr:blipFill>
        <a:blip xmlns:r="http://schemas.openxmlformats.org/officeDocument/2006/relationships" r:embed="rId1"/>
        <a:stretch>
          <a:fillRect/>
        </a:stretch>
      </xdr:blipFill>
      <xdr:spPr>
        <a:xfrm>
          <a:off x="518160" y="4541520"/>
          <a:ext cx="6873240" cy="6188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5</xdr:col>
      <xdr:colOff>263914</xdr:colOff>
      <xdr:row>44</xdr:row>
      <xdr:rowOff>90728</xdr:rowOff>
    </xdr:to>
    <xdr:pic>
      <xdr:nvPicPr>
        <xdr:cNvPr id="3" name="Picture 2"/>
        <xdr:cNvPicPr>
          <a:picLocks noChangeAspect="1"/>
        </xdr:cNvPicPr>
      </xdr:nvPicPr>
      <xdr:blipFill>
        <a:blip xmlns:r="http://schemas.openxmlformats.org/officeDocument/2006/relationships" r:embed="rId1"/>
        <a:stretch>
          <a:fillRect/>
        </a:stretch>
      </xdr:blipFill>
      <xdr:spPr>
        <a:xfrm>
          <a:off x="751114" y="2939143"/>
          <a:ext cx="5532600" cy="43361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4</xdr:col>
      <xdr:colOff>594838</xdr:colOff>
      <xdr:row>46</xdr:row>
      <xdr:rowOff>84191</xdr:rowOff>
    </xdr:to>
    <xdr:pic>
      <xdr:nvPicPr>
        <xdr:cNvPr id="3" name="Picture 2"/>
        <xdr:cNvPicPr>
          <a:picLocks noChangeAspect="1"/>
        </xdr:cNvPicPr>
      </xdr:nvPicPr>
      <xdr:blipFill>
        <a:blip xmlns:r="http://schemas.openxmlformats.org/officeDocument/2006/relationships" r:embed="rId1"/>
        <a:stretch>
          <a:fillRect/>
        </a:stretch>
      </xdr:blipFill>
      <xdr:spPr>
        <a:xfrm>
          <a:off x="746760" y="3520440"/>
          <a:ext cx="5517358" cy="42751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5</xdr:col>
      <xdr:colOff>258713</xdr:colOff>
      <xdr:row>56</xdr:row>
      <xdr:rowOff>81640</xdr:rowOff>
    </xdr:to>
    <xdr:pic>
      <xdr:nvPicPr>
        <xdr:cNvPr id="3" name="Picture 2"/>
        <xdr:cNvPicPr>
          <a:picLocks noChangeAspect="1"/>
        </xdr:cNvPicPr>
      </xdr:nvPicPr>
      <xdr:blipFill>
        <a:blip xmlns:r="http://schemas.openxmlformats.org/officeDocument/2006/relationships" r:embed="rId1"/>
        <a:stretch>
          <a:fillRect/>
        </a:stretch>
      </xdr:blipFill>
      <xdr:spPr>
        <a:xfrm>
          <a:off x="745067" y="5418667"/>
          <a:ext cx="5524979" cy="41456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701514</xdr:colOff>
      <xdr:row>37</xdr:row>
      <xdr:rowOff>27014</xdr:rowOff>
    </xdr:to>
    <xdr:pic>
      <xdr:nvPicPr>
        <xdr:cNvPr id="2" name="Picture 1"/>
        <xdr:cNvPicPr>
          <a:picLocks noChangeAspect="1"/>
        </xdr:cNvPicPr>
      </xdr:nvPicPr>
      <xdr:blipFill>
        <a:blip xmlns:r="http://schemas.openxmlformats.org/officeDocument/2006/relationships" r:embed="rId1"/>
        <a:stretch>
          <a:fillRect/>
        </a:stretch>
      </xdr:blipFill>
      <xdr:spPr>
        <a:xfrm>
          <a:off x="742950" y="2400300"/>
          <a:ext cx="5464014" cy="39703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739617</xdr:colOff>
      <xdr:row>31</xdr:row>
      <xdr:rowOff>49847</xdr:rowOff>
    </xdr:to>
    <xdr:pic>
      <xdr:nvPicPr>
        <xdr:cNvPr id="2" name="Picture 1"/>
        <xdr:cNvPicPr>
          <a:picLocks noChangeAspect="1"/>
        </xdr:cNvPicPr>
      </xdr:nvPicPr>
      <xdr:blipFill>
        <a:blip xmlns:r="http://schemas.openxmlformats.org/officeDocument/2006/relationships" r:embed="rId1"/>
        <a:stretch>
          <a:fillRect/>
        </a:stretch>
      </xdr:blipFill>
      <xdr:spPr>
        <a:xfrm>
          <a:off x="742950" y="1714500"/>
          <a:ext cx="5502117" cy="36502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731997</xdr:colOff>
      <xdr:row>36</xdr:row>
      <xdr:rowOff>23182</xdr:rowOff>
    </xdr:to>
    <xdr:pic>
      <xdr:nvPicPr>
        <xdr:cNvPr id="4" name="Picture 3"/>
        <xdr:cNvPicPr>
          <a:picLocks noChangeAspect="1"/>
        </xdr:cNvPicPr>
      </xdr:nvPicPr>
      <xdr:blipFill>
        <a:blip xmlns:r="http://schemas.openxmlformats.org/officeDocument/2006/relationships" r:embed="rId1"/>
        <a:stretch>
          <a:fillRect/>
        </a:stretch>
      </xdr:blipFill>
      <xdr:spPr>
        <a:xfrm>
          <a:off x="746760" y="2346960"/>
          <a:ext cx="5502117" cy="371126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6</xdr:col>
      <xdr:colOff>629182</xdr:colOff>
      <xdr:row>42</xdr:row>
      <xdr:rowOff>103221</xdr:rowOff>
    </xdr:to>
    <xdr:pic>
      <xdr:nvPicPr>
        <xdr:cNvPr id="3" name="Picture 2"/>
        <xdr:cNvPicPr>
          <a:picLocks noChangeAspect="1"/>
        </xdr:cNvPicPr>
      </xdr:nvPicPr>
      <xdr:blipFill>
        <a:blip xmlns:r="http://schemas.openxmlformats.org/officeDocument/2006/relationships" r:embed="rId1"/>
        <a:stretch>
          <a:fillRect/>
        </a:stretch>
      </xdr:blipFill>
      <xdr:spPr>
        <a:xfrm>
          <a:off x="742950" y="3257550"/>
          <a:ext cx="6134632" cy="4046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6</xdr:col>
      <xdr:colOff>629182</xdr:colOff>
      <xdr:row>40</xdr:row>
      <xdr:rowOff>103251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742950" y="2571750"/>
          <a:ext cx="6134632" cy="4389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13</xdr:row>
      <xdr:rowOff>152400</xdr:rowOff>
    </xdr:from>
    <xdr:to>
      <xdr:col>5</xdr:col>
      <xdr:colOff>499591</xdr:colOff>
      <xdr:row>34</xdr:row>
      <xdr:rowOff>129888</xdr:rowOff>
    </xdr:to>
    <xdr:pic>
      <xdr:nvPicPr>
        <xdr:cNvPr id="3" name="Picture 2"/>
        <xdr:cNvPicPr>
          <a:picLocks noChangeAspect="1"/>
        </xdr:cNvPicPr>
      </xdr:nvPicPr>
      <xdr:blipFill>
        <a:blip xmlns:r="http://schemas.openxmlformats.org/officeDocument/2006/relationships" r:embed="rId1"/>
        <a:stretch>
          <a:fillRect/>
        </a:stretch>
      </xdr:blipFill>
      <xdr:spPr>
        <a:xfrm>
          <a:off x="457200" y="2552700"/>
          <a:ext cx="5547841" cy="3977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16</xdr:row>
      <xdr:rowOff>180975</xdr:rowOff>
    </xdr:from>
    <xdr:to>
      <xdr:col>5</xdr:col>
      <xdr:colOff>499376</xdr:colOff>
      <xdr:row>37</xdr:row>
      <xdr:rowOff>170307</xdr:rowOff>
    </xdr:to>
    <xdr:pic>
      <xdr:nvPicPr>
        <xdr:cNvPr id="3" name="Picture 2"/>
        <xdr:cNvPicPr>
          <a:picLocks noChangeAspect="1"/>
        </xdr:cNvPicPr>
      </xdr:nvPicPr>
      <xdr:blipFill>
        <a:blip xmlns:r="http://schemas.openxmlformats.org/officeDocument/2006/relationships" r:embed="rId1"/>
        <a:stretch>
          <a:fillRect/>
        </a:stretch>
      </xdr:blipFill>
      <xdr:spPr>
        <a:xfrm>
          <a:off x="428625" y="2952750"/>
          <a:ext cx="5509526" cy="40565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584200</xdr:colOff>
      <xdr:row>18</xdr:row>
      <xdr:rowOff>139700</xdr:rowOff>
    </xdr:from>
    <xdr:to>
      <xdr:col>5</xdr:col>
      <xdr:colOff>599970</xdr:colOff>
      <xdr:row>37</xdr:row>
      <xdr:rowOff>66368</xdr:rowOff>
    </xdr:to>
    <xdr:pic>
      <xdr:nvPicPr>
        <xdr:cNvPr id="2" name="Picture 1"/>
        <xdr:cNvPicPr>
          <a:picLocks noChangeAspect="1"/>
        </xdr:cNvPicPr>
      </xdr:nvPicPr>
      <xdr:blipFill>
        <a:blip xmlns:r="http://schemas.openxmlformats.org/officeDocument/2006/relationships" r:embed="rId1"/>
        <a:stretch>
          <a:fillRect/>
        </a:stretch>
      </xdr:blipFill>
      <xdr:spPr>
        <a:xfrm>
          <a:off x="584200" y="3670300"/>
          <a:ext cx="6048270" cy="37874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4288</xdr:colOff>
      <xdr:row>31</xdr:row>
      <xdr:rowOff>99383</xdr:rowOff>
    </xdr:to>
    <xdr:pic>
      <xdr:nvPicPr>
        <xdr:cNvPr id="4" name="Picture 3"/>
        <xdr:cNvPicPr>
          <a:picLocks noChangeAspect="1"/>
        </xdr:cNvPicPr>
      </xdr:nvPicPr>
      <xdr:blipFill>
        <a:blip xmlns:r="http://schemas.openxmlformats.org/officeDocument/2006/relationships" r:embed="rId1"/>
        <a:stretch>
          <a:fillRect/>
        </a:stretch>
      </xdr:blipFill>
      <xdr:spPr>
        <a:xfrm>
          <a:off x="742950" y="2219325"/>
          <a:ext cx="5509738" cy="37188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9</xdr:col>
      <xdr:colOff>685800</xdr:colOff>
      <xdr:row>56</xdr:row>
      <xdr:rowOff>61150</xdr:rowOff>
    </xdr:to>
    <xdr:pic>
      <xdr:nvPicPr>
        <xdr:cNvPr id="2" name="Picture 1"/>
        <xdr:cNvPicPr>
          <a:picLocks noChangeAspect="1"/>
        </xdr:cNvPicPr>
      </xdr:nvPicPr>
      <xdr:blipFill>
        <a:blip xmlns:r="http://schemas.openxmlformats.org/officeDocument/2006/relationships" r:embed="rId1"/>
        <a:stretch>
          <a:fillRect/>
        </a:stretch>
      </xdr:blipFill>
      <xdr:spPr>
        <a:xfrm>
          <a:off x="742950" y="2743200"/>
          <a:ext cx="8458200" cy="6919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107211</xdr:colOff>
      <xdr:row>36</xdr:row>
      <xdr:rowOff>119720</xdr:rowOff>
    </xdr:to>
    <xdr:pic>
      <xdr:nvPicPr>
        <xdr:cNvPr id="2" name="Picture 1"/>
        <xdr:cNvPicPr>
          <a:picLocks noChangeAspect="1"/>
        </xdr:cNvPicPr>
      </xdr:nvPicPr>
      <xdr:blipFill>
        <a:blip xmlns:r="http://schemas.openxmlformats.org/officeDocument/2006/relationships" r:embed="rId1"/>
        <a:stretch>
          <a:fillRect/>
        </a:stretch>
      </xdr:blipFill>
      <xdr:spPr>
        <a:xfrm>
          <a:off x="749300" y="2146300"/>
          <a:ext cx="6127011" cy="39170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304800</xdr:colOff>
      <xdr:row>12</xdr:row>
      <xdr:rowOff>95250</xdr:rowOff>
    </xdr:from>
    <xdr:to>
      <xdr:col>6</xdr:col>
      <xdr:colOff>160549</xdr:colOff>
      <xdr:row>36</xdr:row>
      <xdr:rowOff>11780</xdr:rowOff>
    </xdr:to>
    <xdr:pic>
      <xdr:nvPicPr>
        <xdr:cNvPr id="2" name="Picture 1"/>
        <xdr:cNvPicPr>
          <a:picLocks noChangeAspect="1"/>
        </xdr:cNvPicPr>
      </xdr:nvPicPr>
      <xdr:blipFill>
        <a:blip xmlns:r="http://schemas.openxmlformats.org/officeDocument/2006/relationships" r:embed="rId1"/>
        <a:stretch>
          <a:fillRect/>
        </a:stretch>
      </xdr:blipFill>
      <xdr:spPr>
        <a:xfrm>
          <a:off x="304800" y="2152650"/>
          <a:ext cx="6104149" cy="40313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7</xdr:col>
      <xdr:colOff>549170</xdr:colOff>
      <xdr:row>47</xdr:row>
      <xdr:rowOff>43886</xdr:rowOff>
    </xdr:to>
    <xdr:pic>
      <xdr:nvPicPr>
        <xdr:cNvPr id="2" name="Picture 1"/>
        <xdr:cNvPicPr>
          <a:picLocks noChangeAspect="1"/>
        </xdr:cNvPicPr>
      </xdr:nvPicPr>
      <xdr:blipFill>
        <a:blip xmlns:r="http://schemas.openxmlformats.org/officeDocument/2006/relationships" r:embed="rId1"/>
        <a:stretch>
          <a:fillRect/>
        </a:stretch>
      </xdr:blipFill>
      <xdr:spPr>
        <a:xfrm>
          <a:off x="751114" y="3755571"/>
          <a:ext cx="6111770" cy="3962744"/>
        </a:xfrm>
        <a:prstGeom prst="rect">
          <a:avLst/>
        </a:prstGeom>
      </xdr:spPr>
    </xdr:pic>
    <xdr:clientData/>
  </xdr:twoCellAnchor>
</xdr:wsDr>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Normal="100" workbookViewId="0">
      <selection activeCell="B30" sqref="B30"/>
    </sheetView>
  </sheetViews>
  <sheetFormatPr defaultColWidth="8.88671875" defaultRowHeight="0" customHeight="1" zeroHeight="1"/>
  <cols>
    <col min="1" max="1" width="15.88671875" style="10" customWidth="1"/>
    <col min="2" max="2" width="53.6640625" style="10" customWidth="1"/>
    <col min="3" max="3" width="36.77734375" style="10" customWidth="1"/>
    <col min="4" max="16384" width="8.88671875" style="10"/>
  </cols>
  <sheetData>
    <row r="1" spans="1:3" ht="15.75"/>
    <row r="2" spans="1:3" ht="15.75"/>
    <row r="3" spans="1:3" ht="15.75"/>
    <row r="4" spans="1:3" ht="15.75"/>
    <row r="5" spans="1:3" ht="15.75"/>
    <row r="6" spans="1:3" ht="15.75"/>
    <row r="7" spans="1:3" ht="15.75"/>
    <row r="8" spans="1:3" ht="15.75">
      <c r="A8" s="54" t="s">
        <v>0</v>
      </c>
      <c r="B8" s="54" t="s">
        <v>1</v>
      </c>
      <c r="C8" s="54" t="s">
        <v>2</v>
      </c>
    </row>
    <row r="9" spans="1:3" ht="15.75">
      <c r="A9" s="55" t="s">
        <v>127</v>
      </c>
      <c r="B9" s="56" t="str">
        <f>'E1'!B1</f>
        <v>Recommended annual targets (2017-2032), historical emissions (1990-2013) and path to 2050</v>
      </c>
      <c r="C9" s="10" t="str">
        <f>'E1'!B2</f>
        <v>CCC analysis</v>
      </c>
    </row>
    <row r="10" spans="1:3" ht="15.75">
      <c r="A10" s="55">
        <v>2.1</v>
      </c>
      <c r="B10" s="56" t="str">
        <f>'2.1'!B1</f>
        <v>Effect of the UN pledges on the global emission pathways</v>
      </c>
      <c r="C10" s="57" t="str">
        <f>'2.1'!B2</f>
        <v xml:space="preserve">Climate Action Tracker (2015) </v>
      </c>
    </row>
    <row r="11" spans="1:3" ht="15.75">
      <c r="A11" s="55">
        <v>3.1</v>
      </c>
      <c r="B11" s="56" t="str">
        <f>'3.1'!B1</f>
        <v>Scottish GHG emissions by sector (1990-2013)</v>
      </c>
      <c r="C11" s="10" t="str">
        <f>'3.1'!B2</f>
        <v>NAEI (2015)</v>
      </c>
    </row>
    <row r="12" spans="1:3" ht="15.75">
      <c r="A12" s="55">
        <v>3.2</v>
      </c>
      <c r="B12" s="56" t="str">
        <f>'3.2'!B1</f>
        <v>Net Scottish Emissions Account (2010-2013): comparison against current targets to 2027</v>
      </c>
      <c r="C12" s="57" t="str">
        <f>'3.2'!B2</f>
        <v xml:space="preserve">NAEI (2015) </v>
      </c>
    </row>
    <row r="13" spans="1:3" ht="15.75">
      <c r="A13" s="55">
        <v>3.3</v>
      </c>
      <c r="B13" s="56" t="str">
        <f>'3.3'!B1</f>
        <v>Business as usual projections, Scotland (2013-2035)</v>
      </c>
      <c r="C13" s="10" t="str">
        <f>'3.7'!B2</f>
        <v>NAEI (2015)</v>
      </c>
    </row>
    <row r="14" spans="1:3" ht="15.75">
      <c r="A14" s="55">
        <v>3.4</v>
      </c>
      <c r="B14" s="56" t="str">
        <f>'3.4'!B1</f>
        <v>Scottish inventory changes (1990 baseline, 2010-2012) from 2013 to 2015</v>
      </c>
      <c r="C14" s="10" t="str">
        <f>'3.4'!B2</f>
        <v>NAEI and Scottish Government (2015)</v>
      </c>
    </row>
    <row r="15" spans="1:3" ht="15.75">
      <c r="A15" s="55">
        <v>3.5</v>
      </c>
      <c r="B15" s="56" t="str">
        <f>'3.5'!B1</f>
        <v>The Scottish Central scenario would fall short of existing targets (2010-2050)</v>
      </c>
      <c r="C15" s="10" t="str">
        <f>'3.5'!B2</f>
        <v>CCC analysis</v>
      </c>
    </row>
    <row r="16" spans="1:3" ht="15.75">
      <c r="A16" s="55">
        <v>3.6</v>
      </c>
      <c r="B16" s="56" t="str">
        <f>'3.6'!B1</f>
        <v>Scottish sectoral reductions to 2035 compared to UK</v>
      </c>
      <c r="C16" s="10" t="str">
        <f>'3.6'!B2</f>
        <v>CCC analysis</v>
      </c>
    </row>
    <row r="17" spans="1:3" ht="15.75">
      <c r="A17" s="55">
        <v>3.7</v>
      </c>
      <c r="B17" s="56" t="str">
        <f>'3.7'!B1</f>
        <v>Sectoral shares of emissions in Scotland compared to UK (2013)</v>
      </c>
      <c r="C17" s="10" t="str">
        <f>'3.7'!B2</f>
        <v>NAEI (2015)</v>
      </c>
    </row>
    <row r="18" spans="1:3" ht="15.75">
      <c r="A18" s="55">
        <v>3.8</v>
      </c>
      <c r="B18" s="25" t="str">
        <f>'3.8'!B1</f>
        <v>Abatement in the High Ambition Scenario (total emissions, 2030)</v>
      </c>
      <c r="C18" s="10" t="str">
        <f>'3.8'!B2</f>
        <v>CCC analysis</v>
      </c>
    </row>
    <row r="19" spans="1:3" ht="15.75">
      <c r="A19" s="55">
        <v>3.9</v>
      </c>
      <c r="B19" s="56" t="str">
        <f>'3.9'!B1</f>
        <v>Abatement in the High Ambition Scenario (traded sector, 2030)</v>
      </c>
      <c r="C19" s="10" t="str">
        <f>'3.9'!B2</f>
        <v>CCC analysis</v>
      </c>
    </row>
    <row r="20" spans="1:3" ht="15.75">
      <c r="A20" s="58">
        <v>3.1</v>
      </c>
      <c r="B20" s="56" t="str">
        <f>'3.10'!B1</f>
        <v>Abatement in the High Ambition Scenario (non-traded sector, 2030)</v>
      </c>
      <c r="C20" s="10" t="str">
        <f>'3.10'!B2</f>
        <v>CCC analysis</v>
      </c>
    </row>
    <row r="21" spans="1:3" ht="15.75">
      <c r="A21" s="55">
        <v>3.11</v>
      </c>
      <c r="B21" s="59" t="str">
        <f>'3.11'!B1</f>
        <v>Emission reductions in the High Ambition Scenario (2013-2030) and to 2050</v>
      </c>
      <c r="C21" s="10" t="str">
        <f>'3.11'!B2</f>
        <v>CCC analysis</v>
      </c>
    </row>
    <row r="22" spans="1:3" ht="15.75">
      <c r="A22" s="55">
        <v>5.0999999999999996</v>
      </c>
      <c r="B22" s="60" t="str">
        <f>'5.1'!B1</f>
        <v xml:space="preserve">Comparison of the Net Scottish Emissions Account from 2010 (1990-2008) and 2015 (1990- 2013) </v>
      </c>
      <c r="C22" s="10" t="str">
        <f>'5.1'!B2</f>
        <v>CCC analysis</v>
      </c>
    </row>
    <row r="23" spans="1:3" ht="15.75">
      <c r="A23" s="55">
        <v>5.2</v>
      </c>
      <c r="B23" s="60" t="str">
        <f>'5.2'!B1</f>
        <v>Net Scottish Emissions Account, current targets and High Ambition Scenario</v>
      </c>
      <c r="C23" s="10" t="str">
        <f>'5.2'!B2</f>
        <v>CCC analysis</v>
      </c>
    </row>
    <row r="24" spans="1:3" ht="15.75">
      <c r="A24" s="55">
        <v>5.3</v>
      </c>
      <c r="B24" s="60" t="str">
        <f>'5.3'!B1</f>
        <v>Recommended annual targets (2017-2032)</v>
      </c>
      <c r="C24" s="10" t="str">
        <f>'5.3'!B2</f>
        <v>CCC analysis</v>
      </c>
    </row>
    <row r="25" spans="1:3" ht="15.75">
      <c r="A25" s="55" t="s">
        <v>128</v>
      </c>
      <c r="B25" s="60" t="str">
        <f>'Transport annex 1'!B1</f>
        <v>Average trip distance distribution 2002-2012 for Great Britain and Scotland</v>
      </c>
      <c r="C25" s="10" t="str">
        <f>'Transport annex 1'!B2</f>
        <v>NTS (2002-2012)</v>
      </c>
    </row>
    <row r="26" spans="1:3" ht="15.75">
      <c r="A26" s="55" t="s">
        <v>129</v>
      </c>
      <c r="B26" s="56" t="str">
        <f>'Transport annex 2'!B1</f>
        <v>Average trip distance distribution  for Great Britain (2012) and Scotland (2014)</v>
      </c>
      <c r="C26" s="10" t="str">
        <f>'Transport annex 2'!B2</f>
        <v>NTS (2002-2012); Transport Scotland (2015) Scottish Household Survey Travel Diary results.</v>
      </c>
    </row>
    <row r="27" spans="1:3" ht="15.75"/>
    <row r="28" spans="1:3" ht="15.75"/>
    <row r="29" spans="1:3" ht="15.75"/>
    <row r="30" spans="1:3" ht="15" customHeight="1"/>
    <row r="31" spans="1:3" ht="15" customHeight="1"/>
    <row r="32" spans="1:3" ht="15" customHeight="1"/>
    <row r="33" ht="15" customHeight="1"/>
    <row r="34" ht="15" customHeight="1"/>
    <row r="35" ht="15" customHeight="1"/>
    <row r="36" ht="15" customHeight="1"/>
    <row r="37" ht="15" customHeight="1"/>
    <row r="38" ht="15" customHeight="1"/>
  </sheetData>
  <sheetProtection password="AF49" sheet="1" objects="1" scenarios="1"/>
  <hyperlinks>
    <hyperlink ref="B9" location="'E1'!A1" display="'E1'!A1"/>
    <hyperlink ref="B10" location="'2.1'!A1" display="'2.1'!A1"/>
    <hyperlink ref="B11" location="'3.1'!A1" display="'3.1'!A1"/>
    <hyperlink ref="B12" location="'3.2'!A1" display="'3.2'!A1"/>
    <hyperlink ref="B13" location="'3.3'!A1" display="'3.3'!A1"/>
    <hyperlink ref="B14" location="'3.4'!A1" display="'3.4'!A1"/>
    <hyperlink ref="B15" location="'3.5'!A1" display="'3.5'!A1"/>
    <hyperlink ref="B16" location="'3.6'!A1" display="'3.6'!A1"/>
    <hyperlink ref="B17" location="'3.7'!A1" display="'3.7'!A1"/>
    <hyperlink ref="B18" location="'3.8'!A1" display="'3.8'!A1"/>
    <hyperlink ref="B19" location="'3.9'!A1" display="'3.9'!A1"/>
    <hyperlink ref="B20" location="'3.10'!A1" display="'3.10'!A1"/>
    <hyperlink ref="B21" location="'3.11'!A1" display="'3.11'!A1"/>
    <hyperlink ref="B22" location="'5.1'!A1" display="'5.1'!A1"/>
    <hyperlink ref="B23" location="'5.2'!A1" display="'5.2'!A1"/>
    <hyperlink ref="B24" location="'5.3'!A1" display="'5.3'!A1"/>
    <hyperlink ref="B25" location="'Transport annex 1'!A1" display="'Transport annex 1'!A1"/>
    <hyperlink ref="B26" location="'Transport annex 2'!A1" display="'Transport annex 2'!A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60" zoomScaleNormal="60" workbookViewId="0">
      <selection activeCell="A21" sqref="A21"/>
    </sheetView>
  </sheetViews>
  <sheetFormatPr defaultColWidth="8.88671875" defaultRowHeight="12.75"/>
  <cols>
    <col min="1" max="1" width="8.88671875" style="20"/>
    <col min="2" max="2" width="30.21875" style="20" bestFit="1" customWidth="1"/>
    <col min="3" max="3" width="10.6640625" style="20" bestFit="1" customWidth="1"/>
    <col min="4" max="5" width="11" style="20" bestFit="1" customWidth="1"/>
    <col min="6" max="16384" width="8.88671875" style="20"/>
  </cols>
  <sheetData>
    <row r="1" spans="1:12">
      <c r="A1" s="21" t="s">
        <v>64</v>
      </c>
      <c r="B1" s="22" t="s">
        <v>143</v>
      </c>
      <c r="C1" s="22"/>
      <c r="D1" s="22"/>
      <c r="G1" s="33" t="s">
        <v>3</v>
      </c>
    </row>
    <row r="2" spans="1:12">
      <c r="A2" s="19" t="s">
        <v>4</v>
      </c>
      <c r="B2" s="22" t="s">
        <v>11</v>
      </c>
      <c r="C2" s="22"/>
      <c r="D2" s="22"/>
    </row>
    <row r="3" spans="1:12">
      <c r="A3" s="21" t="s">
        <v>5</v>
      </c>
      <c r="B3" s="23" t="s">
        <v>144</v>
      </c>
      <c r="C3" s="22"/>
      <c r="D3" s="22"/>
    </row>
    <row r="4" spans="1:12">
      <c r="B4" s="23"/>
      <c r="C4" s="22"/>
      <c r="D4" s="22"/>
    </row>
    <row r="5" spans="1:12">
      <c r="B5" s="23"/>
      <c r="C5" s="22"/>
      <c r="D5" s="22"/>
    </row>
    <row r="6" spans="1:12">
      <c r="B6" s="21" t="s">
        <v>7</v>
      </c>
      <c r="C6" s="21" t="s">
        <v>91</v>
      </c>
      <c r="D6" s="21" t="s">
        <v>90</v>
      </c>
      <c r="E6" s="21"/>
      <c r="F6" s="21"/>
      <c r="G6" s="21"/>
      <c r="H6" s="21"/>
      <c r="I6" s="21"/>
      <c r="J6" s="21"/>
      <c r="K6" s="21"/>
      <c r="L6" s="21"/>
    </row>
    <row r="7" spans="1:12">
      <c r="B7" s="26" t="s">
        <v>12</v>
      </c>
      <c r="C7" s="36">
        <v>0.21630507980067543</v>
      </c>
      <c r="D7" s="36">
        <v>0.26039587987850071</v>
      </c>
    </row>
    <row r="8" spans="1:12">
      <c r="B8" s="26" t="s">
        <v>33</v>
      </c>
      <c r="C8" s="36">
        <v>0.13218083873116332</v>
      </c>
      <c r="D8" s="36">
        <v>0.13617192105754472</v>
      </c>
    </row>
    <row r="9" spans="1:12">
      <c r="B9" s="26" t="s">
        <v>34</v>
      </c>
      <c r="C9" s="36">
        <v>7.8012106757525901E-2</v>
      </c>
      <c r="D9" s="36">
        <v>4.2799885089922406E-2</v>
      </c>
    </row>
    <row r="10" spans="1:12">
      <c r="B10" s="26" t="s">
        <v>14</v>
      </c>
      <c r="C10" s="36">
        <v>0.2034364284513836</v>
      </c>
      <c r="D10" s="36">
        <v>0.23035288839924495</v>
      </c>
    </row>
    <row r="11" spans="1:12">
      <c r="B11" s="26" t="s">
        <v>17</v>
      </c>
      <c r="C11" s="36">
        <v>0.19880165812882133</v>
      </c>
      <c r="D11" s="36">
        <v>0.20526724721869954</v>
      </c>
    </row>
    <row r="12" spans="1:12">
      <c r="B12" s="26" t="s">
        <v>18</v>
      </c>
      <c r="C12" s="36">
        <v>4.5371550338789451E-2</v>
      </c>
      <c r="D12" s="36">
        <v>0</v>
      </c>
    </row>
    <row r="13" spans="1:12">
      <c r="B13" s="20" t="s">
        <v>19</v>
      </c>
      <c r="C13" s="36">
        <v>0.17301646659422687</v>
      </c>
      <c r="D13" s="36">
        <v>9.4647234889803325E-2</v>
      </c>
    </row>
    <row r="14" spans="1:12">
      <c r="B14" s="20" t="s">
        <v>25</v>
      </c>
      <c r="C14" s="36">
        <v>-9.8170677690798652E-2</v>
      </c>
      <c r="D14" s="36">
        <v>-9.2652988246797012E-3</v>
      </c>
    </row>
    <row r="15" spans="1:12">
      <c r="B15" s="20" t="s">
        <v>21</v>
      </c>
      <c r="C15" s="36">
        <v>5.1046548888212799E-2</v>
      </c>
      <c r="D15" s="36">
        <v>3.9630242290963923E-2</v>
      </c>
    </row>
    <row r="16" spans="1:12">
      <c r="B16" s="20" t="s">
        <v>38</v>
      </c>
      <c r="C16" s="35">
        <v>1</v>
      </c>
      <c r="D16" s="36">
        <v>0.99999999999999989</v>
      </c>
    </row>
    <row r="17" spans="3:5">
      <c r="E17" s="29"/>
    </row>
    <row r="18" spans="3:5">
      <c r="C18" s="29"/>
      <c r="E18" s="29"/>
    </row>
    <row r="19" spans="3:5">
      <c r="C19" s="29"/>
      <c r="E19" s="29"/>
    </row>
    <row r="20" spans="3:5">
      <c r="C20" s="29"/>
      <c r="E20" s="29"/>
    </row>
    <row r="21" spans="3:5">
      <c r="C21" s="29"/>
      <c r="E21" s="29"/>
    </row>
    <row r="22" spans="3:5">
      <c r="C22" s="29"/>
      <c r="E22" s="29"/>
    </row>
    <row r="23" spans="3:5">
      <c r="C23" s="29"/>
      <c r="E23" s="29"/>
    </row>
    <row r="24" spans="3:5">
      <c r="C24" s="29"/>
      <c r="E24" s="29"/>
    </row>
    <row r="25" spans="3:5">
      <c r="C25" s="29"/>
      <c r="E25" s="29"/>
    </row>
    <row r="26" spans="3:5">
      <c r="C26" s="29"/>
      <c r="E26" s="29"/>
    </row>
    <row r="27" spans="3:5">
      <c r="C27" s="29"/>
      <c r="E27" s="29"/>
    </row>
    <row r="28" spans="3:5">
      <c r="C28" s="29"/>
      <c r="E28" s="29"/>
    </row>
    <row r="29" spans="3:5">
      <c r="C29" s="29"/>
      <c r="E29" s="29"/>
    </row>
    <row r="30" spans="3:5">
      <c r="E30" s="29"/>
    </row>
    <row r="31" spans="3:5">
      <c r="E31" s="29"/>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zoomScale="50" zoomScaleNormal="50" workbookViewId="0">
      <selection activeCell="U20" sqref="U20"/>
    </sheetView>
  </sheetViews>
  <sheetFormatPr defaultColWidth="8.88671875" defaultRowHeight="12.75"/>
  <cols>
    <col min="1" max="1" width="8.88671875" style="20"/>
    <col min="2" max="2" width="30.21875" style="20" bestFit="1" customWidth="1"/>
    <col min="3" max="3" width="10.6640625" style="20" bestFit="1" customWidth="1"/>
    <col min="4" max="4" width="18.77734375" style="20" customWidth="1"/>
    <col min="5" max="5" width="11.109375" style="20" bestFit="1" customWidth="1"/>
    <col min="6" max="12" width="9.44140625" style="20" bestFit="1" customWidth="1"/>
    <col min="13" max="23" width="8.88671875" style="20"/>
    <col min="24" max="24" width="10.21875" style="20" customWidth="1"/>
    <col min="25" max="16384" width="8.88671875" style="20"/>
  </cols>
  <sheetData>
    <row r="1" spans="1:29">
      <c r="A1" s="21" t="s">
        <v>64</v>
      </c>
      <c r="B1" s="22" t="s">
        <v>67</v>
      </c>
      <c r="C1" s="22"/>
      <c r="D1" s="22"/>
      <c r="G1" s="33" t="s">
        <v>3</v>
      </c>
    </row>
    <row r="2" spans="1:29">
      <c r="A2" s="19" t="s">
        <v>4</v>
      </c>
      <c r="B2" s="39" t="s">
        <v>30</v>
      </c>
      <c r="C2" s="22"/>
      <c r="D2" s="22"/>
    </row>
    <row r="3" spans="1:29">
      <c r="A3" s="21" t="s">
        <v>5</v>
      </c>
      <c r="B3" s="23" t="s">
        <v>145</v>
      </c>
      <c r="C3" s="22"/>
      <c r="D3" s="22"/>
    </row>
    <row r="4" spans="1:29">
      <c r="B4" s="23"/>
      <c r="C4" s="22"/>
      <c r="D4" s="22"/>
    </row>
    <row r="5" spans="1:29">
      <c r="B5" s="23"/>
      <c r="C5" s="22"/>
      <c r="D5" s="22"/>
    </row>
    <row r="6" spans="1:29">
      <c r="J6" s="20" t="s">
        <v>35</v>
      </c>
    </row>
    <row r="7" spans="1:29" s="21" customFormat="1" ht="51">
      <c r="C7" s="21" t="s">
        <v>66</v>
      </c>
      <c r="D7" s="21" t="s">
        <v>12</v>
      </c>
      <c r="E7" s="21" t="s">
        <v>14</v>
      </c>
      <c r="F7" s="21" t="s">
        <v>13</v>
      </c>
      <c r="G7" s="21" t="s">
        <v>24</v>
      </c>
      <c r="H7" s="21" t="s">
        <v>17</v>
      </c>
      <c r="I7" s="21" t="s">
        <v>36</v>
      </c>
      <c r="J7" s="21" t="s">
        <v>37</v>
      </c>
      <c r="K7" s="50" t="s">
        <v>65</v>
      </c>
      <c r="M7" s="61"/>
      <c r="N7" s="61"/>
      <c r="O7" s="61"/>
      <c r="P7" s="61"/>
      <c r="Q7" s="61"/>
      <c r="R7" s="61"/>
      <c r="S7" s="61"/>
      <c r="T7" s="61"/>
      <c r="U7" s="61"/>
      <c r="V7" s="62"/>
      <c r="W7" s="62"/>
      <c r="X7" s="62"/>
      <c r="Y7" s="61"/>
      <c r="Z7" s="61"/>
      <c r="AA7" s="61"/>
      <c r="AB7" s="61"/>
      <c r="AC7" s="61"/>
    </row>
    <row r="8" spans="1:29">
      <c r="B8" s="20" t="s">
        <v>12</v>
      </c>
      <c r="C8" s="26">
        <v>12.849285090309715</v>
      </c>
      <c r="D8" s="26">
        <v>11.49</v>
      </c>
      <c r="E8" s="26"/>
      <c r="F8" s="26"/>
      <c r="G8" s="26"/>
      <c r="H8" s="26"/>
      <c r="I8" s="26"/>
      <c r="J8" s="26"/>
      <c r="K8" s="26">
        <v>1.3576890784751212</v>
      </c>
      <c r="M8" s="63"/>
      <c r="N8" s="64"/>
      <c r="O8" s="64"/>
      <c r="P8" s="63"/>
      <c r="Q8" s="65"/>
      <c r="R8" s="63"/>
      <c r="S8" s="63"/>
      <c r="T8" s="63"/>
      <c r="U8" s="63"/>
      <c r="V8" s="63"/>
      <c r="W8" s="63"/>
      <c r="X8" s="63"/>
      <c r="Y8" s="66"/>
      <c r="Z8" s="64"/>
      <c r="AA8" s="64"/>
      <c r="AB8" s="64"/>
      <c r="AC8" s="64"/>
    </row>
    <row r="9" spans="1:29">
      <c r="B9" s="20" t="s">
        <v>14</v>
      </c>
      <c r="C9" s="26">
        <v>10.39330153751991</v>
      </c>
      <c r="D9" s="26"/>
      <c r="E9" s="26">
        <v>2.8</v>
      </c>
      <c r="F9" s="26"/>
      <c r="G9" s="26"/>
      <c r="H9" s="26"/>
      <c r="I9" s="26"/>
      <c r="J9" s="26"/>
      <c r="K9" s="26">
        <v>7.5731545953175798</v>
      </c>
      <c r="M9" s="63"/>
      <c r="N9" s="64"/>
      <c r="O9" s="64"/>
      <c r="P9" s="65"/>
      <c r="Q9" s="63"/>
      <c r="R9" s="65"/>
      <c r="S9" s="63"/>
      <c r="T9" s="63"/>
      <c r="U9" s="63"/>
      <c r="V9" s="63"/>
      <c r="W9" s="63"/>
      <c r="X9" s="63"/>
      <c r="Y9" s="66"/>
      <c r="Z9" s="64"/>
      <c r="AA9" s="64"/>
      <c r="AB9" s="64"/>
      <c r="AC9" s="64"/>
    </row>
    <row r="10" spans="1:29">
      <c r="B10" s="20" t="s">
        <v>13</v>
      </c>
      <c r="C10" s="26">
        <v>6.5499598471400313</v>
      </c>
      <c r="D10" s="26"/>
      <c r="E10" s="26"/>
      <c r="F10" s="26">
        <v>1.6</v>
      </c>
      <c r="G10" s="26"/>
      <c r="H10" s="26"/>
      <c r="I10" s="26"/>
      <c r="J10" s="26"/>
      <c r="K10" s="26">
        <v>4.9894648612732073</v>
      </c>
      <c r="M10" s="63"/>
      <c r="N10" s="64"/>
      <c r="O10" s="64"/>
      <c r="P10" s="65"/>
      <c r="Q10" s="63"/>
      <c r="R10" s="63"/>
      <c r="S10" s="65"/>
      <c r="T10" s="65"/>
      <c r="U10" s="63"/>
      <c r="V10" s="63"/>
      <c r="W10" s="63"/>
      <c r="X10" s="63"/>
      <c r="Y10" s="66"/>
      <c r="Z10" s="64"/>
      <c r="AA10" s="64"/>
      <c r="AB10" s="64"/>
      <c r="AC10" s="64"/>
    </row>
    <row r="11" spans="1:29">
      <c r="B11" s="20" t="s">
        <v>24</v>
      </c>
      <c r="C11" s="26">
        <v>1.7931640049493103</v>
      </c>
      <c r="D11" s="26"/>
      <c r="E11" s="26"/>
      <c r="F11" s="26"/>
      <c r="G11" s="26">
        <v>0.7</v>
      </c>
      <c r="H11" s="26"/>
      <c r="I11" s="26"/>
      <c r="J11" s="26"/>
      <c r="K11" s="26">
        <v>1.0524856207876871</v>
      </c>
      <c r="M11" s="63"/>
      <c r="N11" s="64"/>
      <c r="O11" s="64"/>
      <c r="P11" s="65"/>
      <c r="Q11" s="63"/>
      <c r="R11" s="63"/>
      <c r="S11" s="65"/>
      <c r="T11" s="65"/>
      <c r="U11" s="63"/>
      <c r="V11" s="63"/>
      <c r="W11" s="63"/>
      <c r="X11" s="63"/>
      <c r="Y11" s="66"/>
      <c r="Z11" s="64"/>
      <c r="AA11" s="64"/>
      <c r="AB11" s="64"/>
      <c r="AC11" s="64"/>
    </row>
    <row r="12" spans="1:29">
      <c r="B12" s="20" t="s">
        <v>17</v>
      </c>
      <c r="C12" s="26">
        <v>10.176611551291789</v>
      </c>
      <c r="D12" s="26"/>
      <c r="E12" s="26"/>
      <c r="F12" s="26"/>
      <c r="G12" s="26"/>
      <c r="H12" s="26">
        <v>5.6</v>
      </c>
      <c r="I12" s="26"/>
      <c r="J12" s="26"/>
      <c r="K12" s="26">
        <v>4.5439165091191525</v>
      </c>
      <c r="M12" s="63"/>
      <c r="N12" s="64"/>
      <c r="O12" s="64"/>
      <c r="P12" s="65"/>
      <c r="Q12" s="63"/>
      <c r="R12" s="63"/>
      <c r="S12" s="63"/>
      <c r="T12" s="63"/>
      <c r="U12" s="67"/>
      <c r="V12" s="67"/>
      <c r="W12" s="67"/>
      <c r="X12" s="63"/>
      <c r="Y12" s="66"/>
      <c r="Z12" s="64"/>
      <c r="AA12" s="64"/>
      <c r="AB12" s="64"/>
      <c r="AC12" s="64"/>
    </row>
    <row r="13" spans="1:29">
      <c r="B13" s="20" t="s">
        <v>36</v>
      </c>
      <c r="C13" s="31">
        <f>8.89285121784428-2.19991920700631</f>
        <v>6.6929320108379695</v>
      </c>
      <c r="D13" s="26"/>
      <c r="E13" s="26"/>
      <c r="F13" s="26"/>
      <c r="G13" s="26"/>
      <c r="H13" s="26"/>
      <c r="I13" s="26">
        <f>1.5+1.6</f>
        <v>3.1</v>
      </c>
      <c r="J13" s="26"/>
      <c r="K13" s="26">
        <f>7.41040409720674-3.81535992187884</f>
        <v>3.5950441753279003</v>
      </c>
      <c r="M13" s="63"/>
      <c r="N13" s="64"/>
      <c r="O13" s="64"/>
      <c r="P13" s="65"/>
      <c r="Q13" s="63"/>
      <c r="R13" s="63"/>
      <c r="S13" s="63"/>
      <c r="T13" s="63"/>
      <c r="U13" s="67"/>
      <c r="V13" s="67"/>
      <c r="W13" s="67"/>
      <c r="X13" s="63"/>
      <c r="Y13" s="66"/>
      <c r="Z13" s="64"/>
      <c r="AA13" s="64"/>
      <c r="AB13" s="64"/>
      <c r="AC13" s="64"/>
    </row>
    <row r="14" spans="1:29">
      <c r="B14" s="20" t="s">
        <v>37</v>
      </c>
      <c r="C14" s="26">
        <v>3.1482994537289981</v>
      </c>
      <c r="D14" s="26"/>
      <c r="E14" s="26"/>
      <c r="F14" s="26"/>
      <c r="G14" s="26"/>
      <c r="H14" s="26"/>
      <c r="I14" s="26"/>
      <c r="J14" s="26">
        <v>1.5</v>
      </c>
      <c r="K14" s="26">
        <v>1.6337154034809018</v>
      </c>
      <c r="M14" s="63"/>
      <c r="N14" s="64"/>
      <c r="O14" s="64"/>
      <c r="P14" s="65"/>
      <c r="Q14" s="63"/>
      <c r="R14" s="63"/>
      <c r="S14" s="63"/>
      <c r="T14" s="63"/>
      <c r="U14" s="63"/>
      <c r="V14" s="63"/>
      <c r="W14" s="63"/>
      <c r="X14" s="63"/>
      <c r="Y14" s="66"/>
      <c r="Z14" s="64"/>
      <c r="AA14" s="64"/>
      <c r="AB14" s="64"/>
      <c r="AC14" s="64"/>
    </row>
    <row r="15" spans="1:29">
      <c r="B15" s="20" t="s">
        <v>38</v>
      </c>
      <c r="C15" s="26">
        <f>SUM(C8:C14)</f>
        <v>51.603553495777724</v>
      </c>
      <c r="D15" s="26"/>
      <c r="E15" s="26"/>
      <c r="F15" s="26"/>
      <c r="G15" s="26"/>
      <c r="H15" s="26"/>
      <c r="I15" s="26"/>
      <c r="J15" s="26"/>
      <c r="K15" s="26">
        <f>SUM(K8:K14)</f>
        <v>24.745470243781551</v>
      </c>
      <c r="M15" s="63"/>
      <c r="N15" s="64"/>
      <c r="O15" s="64"/>
      <c r="P15" s="63"/>
      <c r="Q15" s="63"/>
      <c r="R15" s="63"/>
      <c r="S15" s="63"/>
      <c r="T15" s="63"/>
      <c r="U15" s="63"/>
      <c r="V15" s="63"/>
      <c r="W15" s="63"/>
      <c r="X15" s="63"/>
      <c r="Y15" s="66"/>
      <c r="Z15" s="64"/>
      <c r="AA15" s="64"/>
      <c r="AB15" s="64"/>
      <c r="AC15" s="64"/>
    </row>
    <row r="16" spans="1:29">
      <c r="B16" s="20" t="s">
        <v>39</v>
      </c>
      <c r="C16" s="26"/>
      <c r="D16" s="26">
        <f>C15-D8</f>
        <v>40.113553495777722</v>
      </c>
      <c r="E16" s="26">
        <f>D16-E9</f>
        <v>37.313553495777725</v>
      </c>
      <c r="F16" s="26">
        <f>E16-F10</f>
        <v>35.713553495777724</v>
      </c>
      <c r="G16" s="26">
        <f>F16-G11</f>
        <v>35.013553495777721</v>
      </c>
      <c r="H16" s="26">
        <f>G16-H12</f>
        <v>29.41355349577772</v>
      </c>
      <c r="I16" s="26">
        <f>H16-I13</f>
        <v>26.313553495777718</v>
      </c>
      <c r="J16" s="26">
        <f>I16-J14</f>
        <v>24.813553495777718</v>
      </c>
      <c r="K16" s="26"/>
      <c r="M16" s="63"/>
      <c r="N16" s="64"/>
      <c r="O16" s="64"/>
      <c r="P16" s="63"/>
      <c r="Q16" s="63"/>
      <c r="R16" s="63"/>
      <c r="S16" s="63"/>
      <c r="T16" s="63"/>
      <c r="U16" s="63"/>
      <c r="V16" s="63"/>
      <c r="W16" s="63"/>
      <c r="X16" s="63"/>
      <c r="Y16" s="63"/>
      <c r="Z16" s="64"/>
      <c r="AA16" s="64"/>
      <c r="AB16" s="64"/>
      <c r="AC16" s="64"/>
    </row>
    <row r="17" spans="2:29">
      <c r="B17" s="20" t="s">
        <v>40</v>
      </c>
      <c r="C17" s="26">
        <f>SUM(C8:C14)</f>
        <v>51.603553495777724</v>
      </c>
      <c r="D17" s="26">
        <f>C17</f>
        <v>51.603553495777724</v>
      </c>
      <c r="E17" s="26"/>
      <c r="F17" s="26">
        <f>E16-F10</f>
        <v>35.713553495777724</v>
      </c>
      <c r="G17" s="26">
        <f>F16</f>
        <v>35.713553495777724</v>
      </c>
      <c r="H17" s="26"/>
      <c r="I17" s="26">
        <f>I16</f>
        <v>26.313553495777718</v>
      </c>
      <c r="J17" s="26">
        <f>I17</f>
        <v>26.313553495777718</v>
      </c>
      <c r="K17" s="26"/>
      <c r="M17" s="63"/>
      <c r="N17" s="64"/>
      <c r="O17" s="64"/>
      <c r="P17" s="63"/>
      <c r="Q17" s="63"/>
      <c r="R17" s="63"/>
      <c r="S17" s="63"/>
      <c r="T17" s="63"/>
      <c r="U17" s="63"/>
      <c r="V17" s="63"/>
      <c r="W17" s="63"/>
      <c r="X17" s="63"/>
      <c r="Y17" s="63"/>
      <c r="Z17" s="64"/>
      <c r="AA17" s="64"/>
      <c r="AB17" s="64"/>
      <c r="AC17" s="64"/>
    </row>
    <row r="18" spans="2:29">
      <c r="B18" s="20" t="s">
        <v>41</v>
      </c>
      <c r="C18" s="26"/>
      <c r="D18" s="26">
        <f>C15-D8</f>
        <v>40.113553495777722</v>
      </c>
      <c r="E18" s="26">
        <f>D16</f>
        <v>40.113553495777722</v>
      </c>
      <c r="F18" s="26"/>
      <c r="G18" s="26">
        <f>G16</f>
        <v>35.013553495777721</v>
      </c>
      <c r="H18" s="26">
        <f>G18</f>
        <v>35.013553495777721</v>
      </c>
      <c r="I18" s="26"/>
      <c r="J18" s="26">
        <f>J16</f>
        <v>24.813553495777718</v>
      </c>
      <c r="K18" s="26">
        <f>J18</f>
        <v>24.813553495777718</v>
      </c>
      <c r="M18" s="63"/>
      <c r="N18" s="63"/>
      <c r="O18" s="63"/>
      <c r="P18" s="63"/>
      <c r="Q18" s="63"/>
      <c r="R18" s="63"/>
      <c r="S18" s="63"/>
      <c r="T18" s="63"/>
      <c r="U18" s="63"/>
      <c r="V18" s="63"/>
      <c r="W18" s="63"/>
      <c r="X18" s="64"/>
      <c r="Y18" s="66"/>
      <c r="Z18" s="64"/>
      <c r="AA18" s="64"/>
      <c r="AB18" s="64"/>
      <c r="AC18" s="64"/>
    </row>
    <row r="19" spans="2:29">
      <c r="B19" s="20" t="s">
        <v>42</v>
      </c>
      <c r="C19" s="26"/>
      <c r="D19" s="26"/>
      <c r="E19" s="26">
        <f>D16-E9</f>
        <v>37.313553495777725</v>
      </c>
      <c r="F19" s="26">
        <f>E19</f>
        <v>37.313553495777725</v>
      </c>
      <c r="G19" s="26"/>
      <c r="H19" s="26">
        <f>H16</f>
        <v>29.41355349577772</v>
      </c>
      <c r="I19" s="26">
        <f>H19</f>
        <v>29.41355349577772</v>
      </c>
      <c r="J19" s="26"/>
      <c r="K19" s="26"/>
      <c r="M19" s="63"/>
      <c r="N19" s="63"/>
      <c r="O19" s="64"/>
      <c r="P19" s="65"/>
      <c r="Q19" s="63"/>
      <c r="R19" s="63"/>
      <c r="S19" s="63"/>
      <c r="T19" s="63"/>
      <c r="U19" s="63"/>
      <c r="V19" s="63"/>
      <c r="W19" s="63"/>
      <c r="X19" s="64"/>
      <c r="Y19" s="66"/>
      <c r="Z19" s="64"/>
      <c r="AA19" s="64"/>
      <c r="AB19" s="64"/>
      <c r="AC19" s="64"/>
    </row>
    <row r="20" spans="2:29">
      <c r="C20" s="13"/>
      <c r="M20" s="64"/>
      <c r="N20" s="64"/>
      <c r="O20" s="64"/>
      <c r="P20" s="65"/>
      <c r="Q20" s="64"/>
      <c r="R20" s="64"/>
      <c r="S20" s="64"/>
      <c r="T20" s="64"/>
      <c r="U20" s="64"/>
      <c r="V20" s="64"/>
      <c r="W20" s="64"/>
      <c r="X20" s="64"/>
      <c r="Y20" s="66"/>
      <c r="Z20" s="64"/>
      <c r="AA20" s="64"/>
      <c r="AB20" s="64"/>
      <c r="AC20" s="64"/>
    </row>
    <row r="21" spans="2:29">
      <c r="C21" s="13"/>
      <c r="E21" s="13"/>
      <c r="M21" s="64"/>
      <c r="N21" s="64"/>
      <c r="O21" s="64"/>
      <c r="P21" s="64"/>
      <c r="Q21" s="64"/>
      <c r="R21" s="65"/>
      <c r="S21" s="64"/>
      <c r="T21" s="64"/>
      <c r="U21" s="64"/>
      <c r="V21" s="64"/>
      <c r="W21" s="64"/>
      <c r="X21" s="64"/>
      <c r="Y21" s="64"/>
      <c r="Z21" s="64"/>
      <c r="AA21" s="66"/>
      <c r="AB21" s="64"/>
      <c r="AC21" s="64"/>
    </row>
    <row r="22" spans="2:29">
      <c r="C22" s="13"/>
      <c r="E22" s="13"/>
      <c r="M22" s="64"/>
      <c r="N22" s="64"/>
      <c r="O22" s="64"/>
      <c r="P22" s="64"/>
      <c r="Q22" s="64"/>
      <c r="R22" s="65"/>
      <c r="S22" s="64"/>
      <c r="T22" s="64"/>
      <c r="U22" s="64"/>
      <c r="V22" s="64"/>
      <c r="W22" s="64"/>
      <c r="X22" s="64"/>
      <c r="Y22" s="64"/>
      <c r="Z22" s="64"/>
      <c r="AA22" s="66"/>
      <c r="AB22" s="64"/>
      <c r="AC22" s="64"/>
    </row>
    <row r="23" spans="2:29">
      <c r="C23" s="13"/>
      <c r="E23" s="13"/>
      <c r="M23" s="64"/>
      <c r="N23" s="64"/>
      <c r="O23" s="64"/>
      <c r="P23" s="64"/>
      <c r="Q23" s="64"/>
      <c r="R23" s="65"/>
      <c r="S23" s="65"/>
      <c r="T23" s="64"/>
      <c r="U23" s="64"/>
      <c r="V23" s="64"/>
      <c r="W23" s="64"/>
      <c r="X23" s="64"/>
      <c r="Y23" s="64"/>
      <c r="Z23" s="64"/>
      <c r="AA23" s="66"/>
      <c r="AB23" s="64"/>
      <c r="AC23" s="64"/>
    </row>
    <row r="24" spans="2:29">
      <c r="C24" s="13"/>
      <c r="E24" s="13"/>
      <c r="M24" s="64"/>
      <c r="N24" s="64"/>
      <c r="O24" s="64"/>
      <c r="P24" s="64"/>
      <c r="Q24" s="64"/>
      <c r="R24" s="65"/>
      <c r="S24" s="64"/>
      <c r="T24" s="64"/>
      <c r="U24" s="64"/>
      <c r="V24" s="64"/>
      <c r="W24" s="64"/>
      <c r="X24" s="64"/>
      <c r="Y24" s="64"/>
      <c r="Z24" s="64"/>
      <c r="AA24" s="66"/>
      <c r="AB24" s="64"/>
      <c r="AC24" s="64"/>
    </row>
    <row r="25" spans="2:29">
      <c r="C25" s="13"/>
      <c r="E25" s="13"/>
      <c r="M25" s="64"/>
      <c r="N25" s="64"/>
      <c r="O25" s="64"/>
      <c r="P25" s="64"/>
      <c r="Q25" s="64"/>
      <c r="R25" s="65"/>
      <c r="S25" s="64"/>
      <c r="T25" s="64"/>
      <c r="U25" s="64"/>
      <c r="V25" s="64"/>
      <c r="W25" s="64"/>
      <c r="X25" s="64"/>
      <c r="Y25" s="64"/>
      <c r="Z25" s="64"/>
      <c r="AA25" s="66"/>
      <c r="AB25" s="64"/>
      <c r="AC25" s="64"/>
    </row>
    <row r="26" spans="2:29">
      <c r="C26" s="13"/>
      <c r="E26" s="13"/>
      <c r="M26" s="64"/>
      <c r="N26" s="64"/>
      <c r="O26" s="64"/>
      <c r="P26" s="64"/>
      <c r="Q26" s="64"/>
      <c r="R26" s="65"/>
      <c r="S26" s="64"/>
      <c r="T26" s="64"/>
      <c r="U26" s="64"/>
      <c r="V26" s="64"/>
      <c r="W26" s="64"/>
      <c r="X26" s="64"/>
      <c r="Y26" s="64"/>
      <c r="Z26" s="64"/>
      <c r="AA26" s="64"/>
      <c r="AB26" s="64"/>
      <c r="AC26" s="64"/>
    </row>
    <row r="27" spans="2:29">
      <c r="C27" s="13"/>
      <c r="E27" s="13"/>
      <c r="M27" s="64"/>
      <c r="N27" s="64"/>
      <c r="O27" s="64"/>
      <c r="P27" s="64"/>
      <c r="Q27" s="64"/>
      <c r="R27" s="65"/>
      <c r="S27" s="64"/>
      <c r="T27" s="64"/>
      <c r="U27" s="64"/>
      <c r="V27" s="64"/>
      <c r="W27" s="64"/>
      <c r="X27" s="64"/>
      <c r="Y27" s="64"/>
      <c r="Z27" s="64"/>
      <c r="AA27" s="64"/>
      <c r="AB27" s="64"/>
      <c r="AC27" s="64"/>
    </row>
    <row r="28" spans="2:29">
      <c r="E28" s="13"/>
      <c r="M28" s="64"/>
      <c r="N28" s="64"/>
      <c r="O28" s="64"/>
      <c r="P28" s="64"/>
      <c r="Q28" s="64"/>
      <c r="R28" s="65"/>
      <c r="S28" s="64"/>
      <c r="T28" s="64"/>
      <c r="U28" s="64"/>
      <c r="V28" s="64"/>
      <c r="W28" s="64"/>
      <c r="X28" s="64"/>
      <c r="Y28" s="64"/>
      <c r="Z28" s="64"/>
      <c r="AA28" s="64"/>
      <c r="AB28" s="64"/>
      <c r="AC28" s="64"/>
    </row>
    <row r="29" spans="2:29">
      <c r="E29" s="13"/>
      <c r="M29" s="64"/>
      <c r="N29" s="64"/>
      <c r="O29" s="64"/>
      <c r="P29" s="64"/>
      <c r="Q29" s="64"/>
      <c r="R29" s="65"/>
      <c r="S29" s="64"/>
      <c r="T29" s="64"/>
      <c r="U29" s="64"/>
      <c r="V29" s="64"/>
      <c r="W29" s="64"/>
      <c r="X29" s="64"/>
      <c r="Y29" s="64"/>
      <c r="Z29" s="64"/>
      <c r="AA29" s="64"/>
      <c r="AB29" s="64"/>
      <c r="AC29" s="64"/>
    </row>
    <row r="30" spans="2:29">
      <c r="E30" s="13"/>
      <c r="M30" s="64"/>
      <c r="N30" s="64"/>
      <c r="O30" s="64"/>
      <c r="P30" s="64"/>
      <c r="Q30" s="64"/>
      <c r="R30" s="64"/>
      <c r="S30" s="64"/>
      <c r="T30" s="64"/>
      <c r="U30" s="64"/>
      <c r="V30" s="64"/>
      <c r="W30" s="64"/>
      <c r="X30" s="64"/>
      <c r="Y30" s="64"/>
      <c r="Z30" s="64"/>
      <c r="AA30" s="64"/>
      <c r="AB30" s="64"/>
      <c r="AC30" s="64"/>
    </row>
    <row r="31" spans="2:29">
      <c r="E31" s="13"/>
      <c r="M31" s="64"/>
      <c r="N31" s="64"/>
      <c r="O31" s="64"/>
      <c r="P31" s="64"/>
      <c r="Q31" s="64"/>
      <c r="R31" s="64"/>
      <c r="S31" s="64"/>
      <c r="T31" s="64"/>
      <c r="U31" s="64"/>
      <c r="V31" s="64"/>
      <c r="W31" s="64"/>
      <c r="X31" s="64"/>
      <c r="Y31" s="64"/>
      <c r="Z31" s="64"/>
      <c r="AA31" s="64"/>
      <c r="AB31" s="64"/>
      <c r="AC31" s="64"/>
    </row>
    <row r="32" spans="2:29">
      <c r="E32" s="13"/>
      <c r="M32" s="64"/>
      <c r="N32" s="64"/>
      <c r="O32" s="64"/>
      <c r="P32" s="64"/>
      <c r="Q32" s="64"/>
      <c r="R32" s="64"/>
      <c r="S32" s="64"/>
      <c r="T32" s="64"/>
      <c r="U32" s="64"/>
      <c r="V32" s="64"/>
      <c r="W32" s="64"/>
      <c r="X32" s="64"/>
      <c r="Y32" s="64"/>
      <c r="Z32" s="64"/>
      <c r="AA32" s="64"/>
      <c r="AB32" s="64"/>
      <c r="AC32" s="64"/>
    </row>
    <row r="40" spans="5:13">
      <c r="E40" s="31"/>
      <c r="F40" s="31"/>
      <c r="G40" s="31"/>
      <c r="H40" s="31"/>
      <c r="I40" s="31"/>
      <c r="J40" s="31"/>
      <c r="K40" s="31"/>
      <c r="L40" s="31"/>
      <c r="M40" s="31"/>
    </row>
    <row r="41" spans="5:13">
      <c r="E41" s="31"/>
      <c r="F41" s="31"/>
      <c r="G41" s="31"/>
      <c r="H41" s="31"/>
      <c r="I41" s="31"/>
      <c r="J41" s="31"/>
      <c r="K41" s="31"/>
      <c r="L41" s="31"/>
      <c r="M41" s="31"/>
    </row>
    <row r="42" spans="5:13">
      <c r="E42" s="31"/>
      <c r="F42" s="31"/>
      <c r="G42" s="31"/>
      <c r="H42" s="31"/>
      <c r="I42" s="31"/>
      <c r="J42" s="31"/>
      <c r="K42" s="31"/>
      <c r="L42" s="31"/>
      <c r="M42" s="31"/>
    </row>
    <row r="43" spans="5:13">
      <c r="E43" s="31"/>
      <c r="F43" s="31"/>
      <c r="G43" s="31"/>
      <c r="H43" s="31"/>
      <c r="I43" s="31"/>
      <c r="J43" s="31"/>
      <c r="K43" s="31"/>
      <c r="L43" s="31"/>
      <c r="M43" s="31"/>
    </row>
    <row r="44" spans="5:13">
      <c r="E44" s="31"/>
      <c r="F44" s="31"/>
      <c r="G44" s="31"/>
      <c r="H44" s="31"/>
      <c r="I44" s="31"/>
      <c r="J44" s="31"/>
      <c r="K44" s="31"/>
      <c r="L44" s="31"/>
      <c r="M44" s="31"/>
    </row>
    <row r="45" spans="5:13">
      <c r="E45" s="31"/>
      <c r="F45" s="31"/>
      <c r="G45" s="31"/>
      <c r="H45" s="31"/>
      <c r="I45" s="31"/>
      <c r="J45" s="31"/>
      <c r="K45" s="31"/>
      <c r="L45" s="31"/>
      <c r="M45" s="31"/>
    </row>
    <row r="46" spans="5:13">
      <c r="E46" s="31"/>
      <c r="F46" s="31"/>
      <c r="G46" s="31"/>
      <c r="H46" s="31"/>
      <c r="I46" s="31"/>
      <c r="J46" s="31"/>
      <c r="K46" s="31"/>
      <c r="L46" s="31"/>
      <c r="M46" s="31"/>
    </row>
    <row r="47" spans="5:13">
      <c r="E47" s="31"/>
      <c r="F47" s="31"/>
      <c r="G47" s="31"/>
      <c r="H47" s="31"/>
      <c r="I47" s="31"/>
      <c r="J47" s="31"/>
      <c r="K47" s="31"/>
      <c r="L47" s="31"/>
      <c r="M47" s="31"/>
    </row>
    <row r="48" spans="5:13">
      <c r="E48" s="31"/>
      <c r="F48" s="31"/>
      <c r="G48" s="31"/>
      <c r="H48" s="31"/>
      <c r="I48" s="31"/>
      <c r="J48" s="31"/>
      <c r="K48" s="31"/>
      <c r="L48" s="31"/>
      <c r="M48" s="31"/>
    </row>
    <row r="49" spans="5:13">
      <c r="E49" s="31"/>
      <c r="F49" s="31"/>
      <c r="G49" s="31"/>
      <c r="H49" s="31"/>
      <c r="I49" s="31"/>
      <c r="J49" s="31"/>
      <c r="K49" s="31"/>
      <c r="L49" s="31"/>
      <c r="M49" s="31"/>
    </row>
    <row r="50" spans="5:13">
      <c r="E50" s="31"/>
      <c r="F50" s="31"/>
      <c r="G50" s="31"/>
      <c r="H50" s="31"/>
      <c r="I50" s="31"/>
      <c r="J50" s="31"/>
      <c r="K50" s="31"/>
      <c r="L50" s="31"/>
      <c r="M50" s="31"/>
    </row>
  </sheetData>
  <sheetProtection password="AF49" sheet="1" objects="1" scenarios="1"/>
  <hyperlinks>
    <hyperlink ref="G1" location="contents!A1" display="Back to contents"/>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50" zoomScaleNormal="50" workbookViewId="0">
      <selection activeCell="J40" sqref="J40"/>
    </sheetView>
  </sheetViews>
  <sheetFormatPr defaultColWidth="8.88671875" defaultRowHeight="12.75"/>
  <cols>
    <col min="1" max="1" width="8.88671875" style="20"/>
    <col min="2" max="2" width="30.21875" style="20" bestFit="1" customWidth="1"/>
    <col min="3" max="3" width="10.6640625" style="20" bestFit="1" customWidth="1"/>
    <col min="4" max="5" width="11" style="20" bestFit="1" customWidth="1"/>
    <col min="6" max="16384" width="8.88671875" style="20"/>
  </cols>
  <sheetData>
    <row r="1" spans="1:14">
      <c r="A1" s="21" t="s">
        <v>70</v>
      </c>
      <c r="B1" s="22" t="s">
        <v>71</v>
      </c>
      <c r="C1" s="22"/>
      <c r="D1" s="22"/>
      <c r="G1" s="33" t="s">
        <v>3</v>
      </c>
    </row>
    <row r="2" spans="1:14">
      <c r="A2" s="19" t="s">
        <v>4</v>
      </c>
      <c r="B2" s="39" t="s">
        <v>30</v>
      </c>
      <c r="C2" s="22"/>
      <c r="D2" s="22"/>
    </row>
    <row r="3" spans="1:14">
      <c r="A3" s="21" t="s">
        <v>5</v>
      </c>
      <c r="B3" s="23" t="s">
        <v>145</v>
      </c>
      <c r="C3" s="22"/>
      <c r="D3" s="22"/>
    </row>
    <row r="4" spans="1:14">
      <c r="B4" s="23"/>
      <c r="C4" s="22"/>
      <c r="D4" s="22"/>
    </row>
    <row r="5" spans="1:14">
      <c r="B5" s="23"/>
      <c r="C5" s="22"/>
      <c r="D5" s="22"/>
    </row>
    <row r="6" spans="1:14">
      <c r="B6" s="41"/>
      <c r="C6" s="41"/>
      <c r="H6" s="20" t="s">
        <v>35</v>
      </c>
      <c r="J6" s="40"/>
      <c r="K6" s="40"/>
      <c r="L6" s="40"/>
    </row>
    <row r="7" spans="1:14" s="21" customFormat="1">
      <c r="B7" s="51"/>
      <c r="C7" s="21" t="s">
        <v>66</v>
      </c>
      <c r="D7" s="21" t="s">
        <v>12</v>
      </c>
      <c r="E7" s="21" t="s">
        <v>14</v>
      </c>
      <c r="F7" s="21" t="s">
        <v>69</v>
      </c>
      <c r="H7" s="52"/>
      <c r="K7" s="52"/>
    </row>
    <row r="8" spans="1:14">
      <c r="B8" s="20" t="s">
        <v>12</v>
      </c>
      <c r="C8" s="26">
        <v>12.748748518516917</v>
      </c>
      <c r="D8" s="26">
        <v>11.401682397237551</v>
      </c>
      <c r="E8" s="26"/>
      <c r="F8" s="26">
        <v>1.3470661212793664</v>
      </c>
      <c r="H8" s="40"/>
      <c r="I8" s="40"/>
      <c r="K8" s="26"/>
      <c r="L8" s="26"/>
      <c r="M8" s="26"/>
      <c r="N8" s="26"/>
    </row>
    <row r="9" spans="1:14">
      <c r="B9" s="20" t="s">
        <v>14</v>
      </c>
      <c r="C9" s="26">
        <v>6.2931064730381614</v>
      </c>
      <c r="D9" s="26"/>
      <c r="E9" s="26">
        <v>2.6437819748643201</v>
      </c>
      <c r="F9" s="26">
        <v>3.6493244981738413</v>
      </c>
      <c r="H9" s="40"/>
      <c r="I9" s="40"/>
      <c r="K9" s="26"/>
      <c r="L9" s="26"/>
      <c r="M9" s="26"/>
      <c r="N9" s="26"/>
    </row>
    <row r="10" spans="1:14">
      <c r="B10" s="20" t="s">
        <v>43</v>
      </c>
      <c r="C10" s="42">
        <v>0.14587607659638421</v>
      </c>
      <c r="D10" s="42"/>
      <c r="E10" s="42"/>
      <c r="F10" s="26">
        <v>0.14587607659638421</v>
      </c>
      <c r="H10" s="40"/>
      <c r="I10" s="40"/>
      <c r="K10" s="42"/>
      <c r="L10" s="42"/>
      <c r="M10" s="42"/>
      <c r="N10" s="42"/>
    </row>
    <row r="11" spans="1:14">
      <c r="B11" s="20" t="s">
        <v>38</v>
      </c>
      <c r="C11" s="26">
        <f>SUM(C8:C10)</f>
        <v>19.187731068151461</v>
      </c>
      <c r="D11" s="26"/>
      <c r="E11" s="26"/>
      <c r="F11" s="26">
        <f>E12</f>
        <v>5.1422666960495906</v>
      </c>
      <c r="H11" s="40"/>
      <c r="I11" s="40"/>
      <c r="K11" s="26"/>
      <c r="L11" s="26"/>
      <c r="M11" s="26"/>
      <c r="N11" s="26"/>
    </row>
    <row r="12" spans="1:14">
      <c r="B12" s="20" t="s">
        <v>39</v>
      </c>
      <c r="C12" s="26"/>
      <c r="D12" s="26">
        <f>C14-D8</f>
        <v>7.7860486709139103</v>
      </c>
      <c r="E12" s="26">
        <f>E15-E9</f>
        <v>5.1422666960495906</v>
      </c>
      <c r="F12" s="26"/>
    </row>
    <row r="13" spans="1:14">
      <c r="B13" s="20" t="s">
        <v>44</v>
      </c>
      <c r="C13" s="26"/>
      <c r="F13" s="26"/>
    </row>
    <row r="14" spans="1:14">
      <c r="B14" s="20" t="s">
        <v>40</v>
      </c>
      <c r="C14" s="26">
        <f>C11</f>
        <v>19.187731068151461</v>
      </c>
      <c r="D14" s="26">
        <f>C11</f>
        <v>19.187731068151461</v>
      </c>
      <c r="E14" s="26"/>
      <c r="F14" s="26"/>
    </row>
    <row r="15" spans="1:14">
      <c r="B15" s="20" t="s">
        <v>41</v>
      </c>
      <c r="C15" s="26"/>
      <c r="D15" s="26">
        <f>D12</f>
        <v>7.7860486709139103</v>
      </c>
      <c r="E15" s="26">
        <f>D12</f>
        <v>7.7860486709139103</v>
      </c>
      <c r="F15" s="26"/>
    </row>
    <row r="16" spans="1:14">
      <c r="B16" s="20" t="s">
        <v>42</v>
      </c>
      <c r="C16" s="26"/>
      <c r="D16" s="26"/>
      <c r="E16" s="26">
        <f>E12</f>
        <v>5.1422666960495906</v>
      </c>
      <c r="F16" s="26">
        <f>E12</f>
        <v>5.1422666960495906</v>
      </c>
    </row>
    <row r="17" spans="3:5">
      <c r="E17" s="13"/>
    </row>
    <row r="18" spans="3:5">
      <c r="E18" s="13"/>
    </row>
    <row r="19" spans="3:5">
      <c r="E19" s="13"/>
    </row>
    <row r="20" spans="3:5">
      <c r="C20" s="13"/>
      <c r="E20" s="13"/>
    </row>
    <row r="21" spans="3:5">
      <c r="C21" s="13"/>
      <c r="E21" s="13"/>
    </row>
    <row r="22" spans="3:5">
      <c r="C22" s="13"/>
      <c r="E22" s="13"/>
    </row>
    <row r="23" spans="3:5">
      <c r="C23" s="13"/>
      <c r="E23" s="13"/>
    </row>
    <row r="24" spans="3:5">
      <c r="C24" s="13"/>
      <c r="E24" s="13"/>
    </row>
    <row r="25" spans="3:5">
      <c r="C25" s="13"/>
      <c r="E25" s="13"/>
    </row>
    <row r="26" spans="3:5">
      <c r="C26" s="13"/>
      <c r="E26" s="13"/>
    </row>
    <row r="27" spans="3:5">
      <c r="C27" s="13"/>
      <c r="E27" s="13"/>
    </row>
    <row r="28" spans="3:5">
      <c r="E28" s="13"/>
    </row>
    <row r="29" spans="3:5">
      <c r="E29" s="13"/>
    </row>
    <row r="30" spans="3:5">
      <c r="E30" s="13"/>
    </row>
    <row r="39" spans="5:5">
      <c r="E39" s="14"/>
    </row>
  </sheetData>
  <sheetProtection password="AF49" sheet="1" objects="1" scenarios="1"/>
  <hyperlinks>
    <hyperlink ref="G1" location="contents!A1" display="Back to contents"/>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zoomScale="50" zoomScaleNormal="50" workbookViewId="0">
      <selection activeCell="K31" sqref="K31"/>
    </sheetView>
  </sheetViews>
  <sheetFormatPr defaultColWidth="8.88671875" defaultRowHeight="12.75"/>
  <cols>
    <col min="1" max="1" width="8.88671875" style="20"/>
    <col min="2" max="2" width="30.21875" style="20" bestFit="1" customWidth="1"/>
    <col min="3" max="3" width="10.6640625" style="20" bestFit="1" customWidth="1"/>
    <col min="4" max="4" width="17.88671875" style="20" customWidth="1"/>
    <col min="5" max="5" width="11" style="20" bestFit="1" customWidth="1"/>
    <col min="6" max="17" width="8.88671875" style="20"/>
    <col min="18" max="18" width="9.33203125" style="20" bestFit="1" customWidth="1"/>
    <col min="19" max="20" width="9" style="20" bestFit="1" customWidth="1"/>
    <col min="21" max="16384" width="8.88671875" style="20"/>
  </cols>
  <sheetData>
    <row r="1" spans="1:18">
      <c r="A1" s="21" t="s">
        <v>64</v>
      </c>
      <c r="B1" s="22" t="s">
        <v>72</v>
      </c>
      <c r="C1" s="22"/>
      <c r="D1" s="22"/>
      <c r="G1" s="33" t="s">
        <v>3</v>
      </c>
    </row>
    <row r="2" spans="1:18">
      <c r="A2" s="19" t="s">
        <v>4</v>
      </c>
      <c r="B2" s="39" t="s">
        <v>30</v>
      </c>
      <c r="C2" s="22"/>
      <c r="D2" s="22"/>
    </row>
    <row r="3" spans="1:18">
      <c r="A3" s="21" t="s">
        <v>5</v>
      </c>
      <c r="B3" s="23" t="s">
        <v>145</v>
      </c>
      <c r="C3" s="22"/>
      <c r="D3" s="22"/>
    </row>
    <row r="4" spans="1:18">
      <c r="B4" s="23"/>
      <c r="C4" s="22"/>
      <c r="D4" s="22"/>
    </row>
    <row r="5" spans="1:18">
      <c r="B5" s="23"/>
      <c r="C5" s="22"/>
      <c r="D5" s="22"/>
    </row>
    <row r="6" spans="1:18">
      <c r="B6" s="40"/>
      <c r="C6" s="40"/>
      <c r="K6" s="20" t="s">
        <v>35</v>
      </c>
    </row>
    <row r="7" spans="1:18" s="21" customFormat="1">
      <c r="C7" s="21" t="s">
        <v>66</v>
      </c>
      <c r="D7" s="21" t="s">
        <v>12</v>
      </c>
      <c r="E7" s="21" t="s">
        <v>14</v>
      </c>
      <c r="F7" s="21" t="s">
        <v>13</v>
      </c>
      <c r="G7" s="21" t="s">
        <v>24</v>
      </c>
      <c r="H7" s="21" t="s">
        <v>17</v>
      </c>
      <c r="I7" s="21" t="s">
        <v>36</v>
      </c>
      <c r="J7" s="21" t="s">
        <v>37</v>
      </c>
      <c r="K7" s="21" t="s">
        <v>69</v>
      </c>
    </row>
    <row r="8" spans="1:18">
      <c r="B8" s="20" t="s">
        <v>12</v>
      </c>
      <c r="C8" s="26">
        <v>0.10053657179279794</v>
      </c>
      <c r="D8" s="31">
        <v>8.9913614597043043E-2</v>
      </c>
      <c r="E8" s="26"/>
      <c r="F8" s="26"/>
      <c r="G8" s="26"/>
      <c r="H8" s="26"/>
      <c r="I8" s="26"/>
      <c r="J8" s="26"/>
      <c r="K8" s="26">
        <v>1.0622957195754899E-2</v>
      </c>
      <c r="M8" s="26"/>
      <c r="P8" s="30"/>
      <c r="Q8" s="30"/>
      <c r="R8" s="30"/>
    </row>
    <row r="9" spans="1:18">
      <c r="B9" s="20" t="s">
        <v>14</v>
      </c>
      <c r="C9" s="26">
        <v>4.1001950644817482</v>
      </c>
      <c r="D9" s="26"/>
      <c r="E9" s="31">
        <v>0.17636496733800985</v>
      </c>
      <c r="F9" s="26"/>
      <c r="G9" s="26"/>
      <c r="H9" s="26"/>
      <c r="I9" s="26"/>
      <c r="J9" s="26"/>
      <c r="K9" s="26">
        <v>3.9238300971437385</v>
      </c>
      <c r="M9" s="26"/>
      <c r="P9" s="30"/>
      <c r="Q9" s="30"/>
      <c r="R9" s="30"/>
    </row>
    <row r="10" spans="1:18">
      <c r="B10" s="20" t="s">
        <v>13</v>
      </c>
      <c r="C10" s="26">
        <v>6.5499598471400313</v>
      </c>
      <c r="D10" s="26"/>
      <c r="E10" s="26"/>
      <c r="F10" s="26">
        <v>1.560494985866824</v>
      </c>
      <c r="G10" s="26"/>
      <c r="H10" s="26"/>
      <c r="I10" s="26"/>
      <c r="J10" s="26"/>
      <c r="K10" s="26">
        <v>4.9894648612732073</v>
      </c>
      <c r="M10" s="26"/>
      <c r="P10" s="30"/>
      <c r="Q10" s="30"/>
      <c r="R10" s="30"/>
    </row>
    <row r="11" spans="1:18">
      <c r="B11" s="20" t="s">
        <v>24</v>
      </c>
      <c r="C11" s="26">
        <v>1.647287928352926</v>
      </c>
      <c r="D11" s="26"/>
      <c r="E11" s="26"/>
      <c r="F11" s="26"/>
      <c r="G11" s="26">
        <v>0.74067838416162313</v>
      </c>
      <c r="H11" s="26"/>
      <c r="I11" s="26"/>
      <c r="J11" s="26"/>
      <c r="K11" s="26">
        <v>0.90660954419130291</v>
      </c>
      <c r="M11" s="26"/>
      <c r="P11" s="30"/>
      <c r="Q11" s="30"/>
      <c r="R11" s="30"/>
    </row>
    <row r="12" spans="1:18">
      <c r="B12" s="20" t="s">
        <v>17</v>
      </c>
      <c r="C12" s="26">
        <v>10.176611551291789</v>
      </c>
      <c r="D12" s="26"/>
      <c r="E12" s="26"/>
      <c r="F12" s="26"/>
      <c r="G12" s="26"/>
      <c r="H12" s="26">
        <v>5.6335520217573238</v>
      </c>
      <c r="I12" s="26"/>
      <c r="J12" s="26"/>
      <c r="K12" s="26">
        <v>4.5439165091191525</v>
      </c>
      <c r="M12" s="26"/>
      <c r="P12" s="30"/>
      <c r="Q12" s="30"/>
      <c r="R12" s="30"/>
    </row>
    <row r="13" spans="1:18">
      <c r="B13" s="20" t="s">
        <v>36</v>
      </c>
      <c r="C13" s="26">
        <v>6.6929320108379695</v>
      </c>
      <c r="D13" s="26"/>
      <c r="E13" s="26"/>
      <c r="F13" s="26"/>
      <c r="G13" s="26"/>
      <c r="H13" s="26"/>
      <c r="I13" s="26">
        <v>3.0978878355100732</v>
      </c>
      <c r="J13" s="26"/>
      <c r="K13" s="26">
        <v>3.5950441753278994</v>
      </c>
      <c r="M13" s="26"/>
      <c r="P13" s="30"/>
      <c r="Q13" s="30"/>
      <c r="R13" s="30"/>
    </row>
    <row r="14" spans="1:18">
      <c r="B14" s="20" t="s">
        <v>37</v>
      </c>
      <c r="C14" s="26">
        <v>3.1482994537289981</v>
      </c>
      <c r="D14" s="26"/>
      <c r="E14" s="26"/>
      <c r="F14" s="26"/>
      <c r="G14" s="26"/>
      <c r="H14" s="26"/>
      <c r="I14" s="26"/>
      <c r="J14" s="26">
        <v>1.5145840502480961</v>
      </c>
      <c r="K14" s="26">
        <v>1.6337154034809018</v>
      </c>
      <c r="M14" s="26"/>
      <c r="P14" s="30"/>
      <c r="Q14" s="30"/>
      <c r="R14" s="30"/>
    </row>
    <row r="15" spans="1:18">
      <c r="B15" s="20" t="s">
        <v>38</v>
      </c>
      <c r="C15" s="26">
        <v>32.41582242762626</v>
      </c>
      <c r="D15" s="26"/>
      <c r="E15" s="26"/>
      <c r="F15" s="26"/>
      <c r="G15" s="26"/>
      <c r="H15" s="26"/>
      <c r="I15" s="26"/>
      <c r="J15" s="26"/>
      <c r="K15" s="26">
        <v>19.603203547731958</v>
      </c>
      <c r="M15" s="26"/>
      <c r="P15" s="30"/>
      <c r="Q15" s="30"/>
      <c r="R15" s="30"/>
    </row>
    <row r="16" spans="1:18">
      <c r="B16" s="20" t="s">
        <v>39</v>
      </c>
      <c r="C16" s="26"/>
      <c r="D16" s="26">
        <v>32.325908813029216</v>
      </c>
      <c r="E16" s="26">
        <v>32.149543845691205</v>
      </c>
      <c r="F16" s="26">
        <v>30.589048859824381</v>
      </c>
      <c r="G16" s="26">
        <v>29.848370475662758</v>
      </c>
      <c r="H16" s="26">
        <v>24.214818453905433</v>
      </c>
      <c r="I16" s="26">
        <v>21.116930618395362</v>
      </c>
      <c r="J16" s="26">
        <v>19.603203547731958</v>
      </c>
      <c r="K16" s="26"/>
      <c r="M16" s="26"/>
      <c r="P16" s="31"/>
    </row>
    <row r="17" spans="2:20">
      <c r="B17" s="20" t="s">
        <v>40</v>
      </c>
      <c r="C17" s="26">
        <v>32.41582242762626</v>
      </c>
      <c r="D17" s="26">
        <v>32.41582242762626</v>
      </c>
      <c r="E17" s="26"/>
      <c r="F17" s="26">
        <v>30.589048859824381</v>
      </c>
      <c r="G17" s="26">
        <v>30.589048859824381</v>
      </c>
      <c r="H17" s="26"/>
      <c r="I17" s="26">
        <v>21.116930618395362</v>
      </c>
      <c r="J17" s="26">
        <v>21.116930618395362</v>
      </c>
      <c r="K17" s="26"/>
      <c r="M17" s="26"/>
      <c r="P17" s="30"/>
      <c r="Q17" s="30"/>
      <c r="R17" s="30"/>
    </row>
    <row r="18" spans="2:20">
      <c r="B18" s="20" t="s">
        <v>41</v>
      </c>
      <c r="C18" s="26"/>
      <c r="D18" s="26">
        <v>32.325908813029216</v>
      </c>
      <c r="E18" s="26">
        <v>32.325908813029216</v>
      </c>
      <c r="F18" s="26"/>
      <c r="G18" s="26">
        <v>29.848370475662758</v>
      </c>
      <c r="H18" s="26">
        <v>29.848370475662758</v>
      </c>
      <c r="I18" s="26"/>
      <c r="J18" s="26">
        <v>19.603203547731958</v>
      </c>
      <c r="K18" s="26">
        <v>19.603203547731958</v>
      </c>
      <c r="M18" s="26"/>
      <c r="P18" s="30"/>
      <c r="Q18" s="30"/>
      <c r="R18" s="30"/>
    </row>
    <row r="19" spans="2:20">
      <c r="B19" s="20" t="s">
        <v>42</v>
      </c>
      <c r="C19" s="26"/>
      <c r="D19" s="26"/>
      <c r="E19" s="26">
        <v>32.149543845691205</v>
      </c>
      <c r="F19" s="26">
        <v>32.149543845691205</v>
      </c>
      <c r="G19" s="26"/>
      <c r="H19" s="26">
        <v>24.214818453905433</v>
      </c>
      <c r="I19" s="26">
        <v>24.214818453905433</v>
      </c>
      <c r="J19" s="26"/>
      <c r="K19" s="26"/>
      <c r="M19" s="26"/>
      <c r="P19" s="30"/>
      <c r="Q19" s="30"/>
      <c r="R19" s="30"/>
    </row>
    <row r="20" spans="2:20">
      <c r="C20" s="13"/>
      <c r="O20" s="26"/>
      <c r="R20" s="30"/>
      <c r="S20" s="30"/>
      <c r="T20" s="30"/>
    </row>
    <row r="21" spans="2:20">
      <c r="C21" s="13"/>
      <c r="E21" s="13"/>
      <c r="R21" s="30"/>
      <c r="S21" s="30"/>
      <c r="T21" s="30"/>
    </row>
    <row r="22" spans="2:20">
      <c r="C22" s="13"/>
      <c r="E22" s="13"/>
      <c r="R22" s="30"/>
      <c r="S22" s="30"/>
      <c r="T22" s="30"/>
    </row>
    <row r="23" spans="2:20">
      <c r="C23" s="13"/>
      <c r="E23" s="13"/>
      <c r="R23" s="30"/>
      <c r="S23" s="30"/>
      <c r="T23" s="30"/>
    </row>
    <row r="24" spans="2:20">
      <c r="C24" s="13"/>
      <c r="E24" s="13"/>
      <c r="R24" s="30"/>
      <c r="S24" s="30"/>
      <c r="T24" s="30"/>
    </row>
    <row r="25" spans="2:20">
      <c r="C25" s="13"/>
      <c r="E25" s="13"/>
    </row>
    <row r="26" spans="2:20">
      <c r="C26" s="13"/>
      <c r="E26" s="13"/>
    </row>
    <row r="27" spans="2:20">
      <c r="C27" s="13"/>
      <c r="E27" s="13"/>
    </row>
    <row r="28" spans="2:20">
      <c r="C28" s="13"/>
      <c r="E28" s="13"/>
    </row>
    <row r="29" spans="2:20">
      <c r="E29" s="13"/>
    </row>
    <row r="30" spans="2:20">
      <c r="E30" s="13"/>
    </row>
    <row r="31" spans="2:20">
      <c r="E31" s="13"/>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abSelected="1" topLeftCell="A7" zoomScale="40" zoomScaleNormal="40" workbookViewId="0">
      <selection activeCell="Q31" sqref="Q31"/>
    </sheetView>
  </sheetViews>
  <sheetFormatPr defaultColWidth="8.88671875" defaultRowHeight="12.75"/>
  <cols>
    <col min="1" max="1" width="8.88671875" style="20"/>
    <col min="2" max="2" width="30.21875" style="20" bestFit="1" customWidth="1"/>
    <col min="3" max="3" width="10.6640625" style="20" bestFit="1" customWidth="1"/>
    <col min="4" max="5" width="11" style="20" bestFit="1" customWidth="1"/>
    <col min="6" max="8" width="8.88671875" style="20"/>
    <col min="9" max="9" width="11.44140625" style="20" customWidth="1"/>
    <col min="10" max="16384" width="8.88671875" style="20"/>
  </cols>
  <sheetData>
    <row r="1" spans="1:15">
      <c r="A1" s="21" t="s">
        <v>64</v>
      </c>
      <c r="B1" s="22" t="s">
        <v>146</v>
      </c>
      <c r="C1" s="22"/>
      <c r="D1" s="22"/>
      <c r="G1" s="33" t="s">
        <v>3</v>
      </c>
    </row>
    <row r="2" spans="1:15">
      <c r="A2" s="19" t="s">
        <v>4</v>
      </c>
      <c r="B2" s="22" t="s">
        <v>30</v>
      </c>
      <c r="C2" s="22"/>
      <c r="D2" s="22"/>
    </row>
    <row r="3" spans="1:15">
      <c r="A3" s="21" t="s">
        <v>5</v>
      </c>
      <c r="B3" s="23" t="s">
        <v>147</v>
      </c>
      <c r="C3" s="22"/>
      <c r="D3" s="22"/>
    </row>
    <row r="4" spans="1:15">
      <c r="B4" s="23"/>
      <c r="C4" s="22"/>
      <c r="D4" s="22"/>
    </row>
    <row r="5" spans="1:15">
      <c r="B5" s="23"/>
      <c r="C5" s="22"/>
      <c r="D5" s="22"/>
    </row>
    <row r="6" spans="1:15" s="21" customFormat="1">
      <c r="B6" s="21" t="s">
        <v>7</v>
      </c>
      <c r="C6" s="53" t="s">
        <v>31</v>
      </c>
      <c r="D6" s="53" t="s">
        <v>25</v>
      </c>
      <c r="E6" s="53" t="s">
        <v>14</v>
      </c>
      <c r="F6" s="53" t="s">
        <v>13</v>
      </c>
      <c r="G6" s="53" t="s">
        <v>32</v>
      </c>
      <c r="H6" s="21" t="s">
        <v>17</v>
      </c>
      <c r="I6" s="21" t="s">
        <v>26</v>
      </c>
      <c r="J6" s="21" t="s">
        <v>12</v>
      </c>
      <c r="K6" s="21" t="s">
        <v>60</v>
      </c>
      <c r="L6" s="21" t="s">
        <v>93</v>
      </c>
      <c r="N6" s="21" t="s">
        <v>27</v>
      </c>
    </row>
    <row r="7" spans="1:15">
      <c r="B7" s="26">
        <v>1990</v>
      </c>
      <c r="C7" s="31">
        <v>10.813533862018984</v>
      </c>
      <c r="D7" s="31">
        <v>9.2015196437826297E-2</v>
      </c>
      <c r="E7" s="31">
        <v>19.374935548804721</v>
      </c>
      <c r="F7" s="31">
        <v>8.0462425088149416</v>
      </c>
      <c r="G7" s="31">
        <v>4.6111115121664827</v>
      </c>
      <c r="H7" s="31">
        <v>13.203435302559214</v>
      </c>
      <c r="I7" s="31">
        <v>9.8624358431722712</v>
      </c>
      <c r="J7" s="31">
        <v>14.782454460001153</v>
      </c>
      <c r="K7" s="31">
        <v>0</v>
      </c>
      <c r="L7" s="20">
        <v>0</v>
      </c>
      <c r="N7" s="31">
        <f>SUM(C7:L7)</f>
        <v>80.786164233975583</v>
      </c>
    </row>
    <row r="8" spans="1:15">
      <c r="B8" s="26"/>
      <c r="N8" s="31"/>
    </row>
    <row r="9" spans="1:15">
      <c r="B9" s="26"/>
      <c r="N9" s="31"/>
      <c r="O9" s="31"/>
    </row>
    <row r="10" spans="1:15">
      <c r="B10" s="26"/>
      <c r="N10" s="31"/>
    </row>
    <row r="11" spans="1:15">
      <c r="B11" s="26"/>
      <c r="N11" s="31"/>
    </row>
    <row r="12" spans="1:15">
      <c r="N12" s="31"/>
    </row>
    <row r="13" spans="1:15">
      <c r="N13" s="31"/>
    </row>
    <row r="14" spans="1:15">
      <c r="N14" s="31"/>
    </row>
    <row r="15" spans="1:15">
      <c r="N15" s="31"/>
    </row>
    <row r="16" spans="1:15">
      <c r="N16" s="31"/>
    </row>
    <row r="17" spans="2:15">
      <c r="B17" s="26">
        <v>2013</v>
      </c>
      <c r="C17" s="20">
        <v>9.1631614761860014</v>
      </c>
      <c r="D17" s="30">
        <v>-5.1992379084767126</v>
      </c>
      <c r="E17" s="30">
        <v>3.84</v>
      </c>
      <c r="F17" s="30">
        <v>6.8204427513931183</v>
      </c>
      <c r="G17" s="30">
        <v>2.9</v>
      </c>
      <c r="H17" s="30">
        <v>10.199999999999999</v>
      </c>
      <c r="I17" s="30">
        <v>4.1633649723779129</v>
      </c>
      <c r="J17" s="30">
        <v>8.9633370429259784E-2</v>
      </c>
      <c r="K17" s="30">
        <v>17.690308999999999</v>
      </c>
      <c r="L17" s="20">
        <v>0</v>
      </c>
      <c r="N17" s="31">
        <f>SUM(C17:L17)</f>
        <v>49.667673661909575</v>
      </c>
    </row>
    <row r="18" spans="2:15">
      <c r="B18" s="26"/>
      <c r="C18" s="29"/>
      <c r="D18" s="30"/>
      <c r="E18" s="43"/>
      <c r="F18" s="30"/>
      <c r="G18" s="30"/>
      <c r="H18" s="30"/>
      <c r="I18" s="30"/>
      <c r="J18" s="30"/>
      <c r="K18" s="30"/>
      <c r="N18" s="31"/>
      <c r="O18" s="27"/>
    </row>
    <row r="19" spans="2:15">
      <c r="B19" s="26">
        <v>2020</v>
      </c>
      <c r="C19" s="20">
        <v>8.3877296811619892</v>
      </c>
      <c r="D19" s="30">
        <v>-4.6419815711593433</v>
      </c>
      <c r="E19" s="30">
        <v>3.9015861457016903</v>
      </c>
      <c r="F19" s="30">
        <v>5.9437020943030729</v>
      </c>
      <c r="G19" s="30">
        <v>1.36</v>
      </c>
      <c r="H19" s="30">
        <v>8.9</v>
      </c>
      <c r="I19" s="30">
        <v>2.6432824110899942</v>
      </c>
      <c r="J19" s="30">
        <v>1.3117168393555905E-2</v>
      </c>
      <c r="K19" s="30">
        <v>16.090577756053499</v>
      </c>
      <c r="L19" s="20">
        <v>0</v>
      </c>
      <c r="N19" s="31">
        <f>SUM(C19:L19)</f>
        <v>42.598013685544458</v>
      </c>
    </row>
    <row r="20" spans="2:15">
      <c r="B20" s="26"/>
      <c r="C20" s="29"/>
      <c r="D20" s="30"/>
      <c r="E20" s="43"/>
      <c r="F20" s="30"/>
      <c r="G20" s="30"/>
      <c r="H20" s="30"/>
      <c r="I20" s="30"/>
      <c r="J20" s="30"/>
      <c r="K20" s="30"/>
      <c r="N20" s="31"/>
      <c r="O20" s="30"/>
    </row>
    <row r="21" spans="2:15">
      <c r="B21" s="26">
        <v>2025</v>
      </c>
      <c r="C21" s="20">
        <v>7.8794400554573869</v>
      </c>
      <c r="D21" s="30">
        <v>-4.367488315803727</v>
      </c>
      <c r="E21" s="30">
        <v>3.9978031747232921</v>
      </c>
      <c r="F21" s="30">
        <v>5.4275772654164518</v>
      </c>
      <c r="G21" s="30">
        <v>1.02</v>
      </c>
      <c r="H21" s="30">
        <v>7.4</v>
      </c>
      <c r="I21" s="30">
        <v>2.031756489298441</v>
      </c>
      <c r="J21" s="30">
        <v>1.5606007461761497E-2</v>
      </c>
      <c r="K21" s="30">
        <v>14.114137248612224</v>
      </c>
      <c r="L21" s="20">
        <v>0</v>
      </c>
      <c r="N21" s="31">
        <f>SUM(C21:L21)</f>
        <v>37.518831925165827</v>
      </c>
    </row>
    <row r="22" spans="2:15">
      <c r="B22" s="26"/>
      <c r="C22" s="29"/>
      <c r="D22" s="30"/>
      <c r="E22" s="43"/>
      <c r="F22" s="30"/>
      <c r="G22" s="30"/>
      <c r="H22" s="30"/>
      <c r="I22" s="30"/>
      <c r="J22" s="30"/>
      <c r="K22" s="30"/>
      <c r="N22" s="31"/>
      <c r="O22" s="30"/>
    </row>
    <row r="23" spans="2:15">
      <c r="B23" s="26">
        <v>2030</v>
      </c>
      <c r="C23" s="20">
        <v>7.4104040972067367</v>
      </c>
      <c r="D23" s="30">
        <v>-3.8153599218788372</v>
      </c>
      <c r="E23" s="30">
        <v>3.9238300971437385</v>
      </c>
      <c r="F23" s="30">
        <v>4.9894648612732073</v>
      </c>
      <c r="G23" s="31">
        <v>0.90660954419130291</v>
      </c>
      <c r="H23" s="30">
        <v>6.1</v>
      </c>
      <c r="I23" s="30">
        <v>1.6337154034809018</v>
      </c>
      <c r="J23" s="30">
        <v>1.0622957195754899E-2</v>
      </c>
      <c r="K23" s="30">
        <v>12.144015751459058</v>
      </c>
      <c r="L23" s="20">
        <v>0</v>
      </c>
      <c r="N23" s="31">
        <f>SUM(C23:L23)</f>
        <v>33.303302790071861</v>
      </c>
    </row>
    <row r="24" spans="2:15">
      <c r="B24" s="26"/>
      <c r="C24" s="29"/>
      <c r="E24" s="29"/>
      <c r="M24" s="31"/>
    </row>
    <row r="25" spans="2:15">
      <c r="B25" s="26"/>
      <c r="C25" s="29"/>
      <c r="E25" s="29"/>
      <c r="M25" s="31"/>
    </row>
    <row r="26" spans="2:15">
      <c r="B26" s="26"/>
      <c r="C26" s="29"/>
      <c r="E26" s="29"/>
      <c r="M26" s="31"/>
      <c r="N26" s="27"/>
    </row>
    <row r="27" spans="2:15">
      <c r="B27" s="26"/>
      <c r="C27" s="29"/>
      <c r="E27" s="29"/>
      <c r="F27" s="30"/>
      <c r="G27" s="30"/>
      <c r="M27" s="31"/>
    </row>
    <row r="28" spans="2:15">
      <c r="B28" s="26"/>
      <c r="C28" s="29"/>
      <c r="E28" s="29"/>
      <c r="M28" s="31"/>
    </row>
    <row r="29" spans="2:15">
      <c r="B29" s="26"/>
      <c r="E29" s="29"/>
      <c r="M29" s="31"/>
    </row>
    <row r="30" spans="2:15">
      <c r="B30" s="26">
        <v>2050</v>
      </c>
      <c r="E30" s="29"/>
      <c r="L30" s="20">
        <v>16</v>
      </c>
      <c r="M30" s="31"/>
    </row>
    <row r="31" spans="2:15">
      <c r="E31" s="29"/>
    </row>
    <row r="35" spans="12:17">
      <c r="L35" s="31"/>
      <c r="O35" s="30"/>
      <c r="P35" s="30"/>
      <c r="Q35" s="30"/>
    </row>
    <row r="36" spans="12:17">
      <c r="L36" s="31"/>
      <c r="O36" s="30"/>
      <c r="P36" s="30"/>
      <c r="Q36" s="30"/>
    </row>
    <row r="37" spans="12:17">
      <c r="L37" s="31"/>
      <c r="O37" s="30"/>
      <c r="P37" s="30"/>
      <c r="Q37" s="30"/>
    </row>
    <row r="38" spans="12:17">
      <c r="L38" s="31"/>
      <c r="O38" s="30"/>
      <c r="P38" s="30"/>
      <c r="Q38" s="30"/>
    </row>
    <row r="39" spans="12:17">
      <c r="L39" s="31"/>
      <c r="O39" s="30"/>
      <c r="P39" s="30"/>
      <c r="Q39" s="30"/>
    </row>
    <row r="40" spans="12:17">
      <c r="L40" s="31"/>
      <c r="O40" s="30"/>
      <c r="P40" s="30"/>
      <c r="Q40" s="30"/>
    </row>
    <row r="41" spans="12:17">
      <c r="L41" s="31"/>
      <c r="O41" s="30"/>
      <c r="P41" s="30"/>
      <c r="Q41" s="30"/>
    </row>
    <row r="42" spans="12:17">
      <c r="L42" s="31"/>
      <c r="O42" s="30"/>
      <c r="P42" s="30"/>
      <c r="Q42" s="30"/>
    </row>
    <row r="43" spans="12:17">
      <c r="L43" s="31"/>
    </row>
  </sheetData>
  <sheetProtection password="AF49" sheet="1" objects="1" scenarios="1"/>
  <hyperlinks>
    <hyperlink ref="G1" location="contents!A1" display="Back to contents"/>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5"/>
  <sheetViews>
    <sheetView zoomScale="40" zoomScaleNormal="40" workbookViewId="0">
      <selection activeCell="K34" sqref="K34"/>
    </sheetView>
  </sheetViews>
  <sheetFormatPr defaultColWidth="8.88671875" defaultRowHeight="12.75"/>
  <cols>
    <col min="1" max="1" width="8.88671875" style="20"/>
    <col min="2" max="2" width="30.21875" style="20" bestFit="1" customWidth="1"/>
    <col min="3" max="16384" width="8.88671875" style="20"/>
  </cols>
  <sheetData>
    <row r="1" spans="1:63">
      <c r="A1" s="21" t="s">
        <v>64</v>
      </c>
      <c r="B1" s="22" t="s">
        <v>148</v>
      </c>
      <c r="C1" s="22"/>
      <c r="D1" s="22"/>
      <c r="G1" s="33" t="s">
        <v>3</v>
      </c>
    </row>
    <row r="2" spans="1:63">
      <c r="A2" s="19" t="s">
        <v>4</v>
      </c>
      <c r="B2" s="22" t="s">
        <v>30</v>
      </c>
      <c r="C2" s="22"/>
      <c r="D2" s="22"/>
    </row>
    <row r="3" spans="1:63">
      <c r="A3" s="21" t="s">
        <v>5</v>
      </c>
      <c r="B3" s="23" t="s">
        <v>149</v>
      </c>
      <c r="C3" s="22"/>
      <c r="D3" s="22"/>
    </row>
    <row r="4" spans="1:63">
      <c r="B4" s="23"/>
      <c r="C4" s="22"/>
      <c r="D4" s="22"/>
    </row>
    <row r="5" spans="1:63">
      <c r="B5" s="23"/>
      <c r="C5" s="21">
        <v>1990</v>
      </c>
      <c r="D5" s="21">
        <v>1995</v>
      </c>
      <c r="E5" s="21">
        <v>1998</v>
      </c>
      <c r="F5" s="21">
        <v>1999</v>
      </c>
      <c r="G5" s="21">
        <v>2000</v>
      </c>
      <c r="H5" s="21">
        <v>2001</v>
      </c>
      <c r="I5" s="21">
        <v>2002</v>
      </c>
      <c r="J5" s="21">
        <v>2003</v>
      </c>
      <c r="K5" s="21">
        <v>2004</v>
      </c>
      <c r="L5" s="21">
        <v>2005</v>
      </c>
      <c r="M5" s="21">
        <v>2006</v>
      </c>
      <c r="N5" s="21">
        <v>2007</v>
      </c>
      <c r="O5" s="21">
        <v>2008</v>
      </c>
      <c r="P5" s="21">
        <v>2009</v>
      </c>
      <c r="Q5" s="21">
        <v>2010</v>
      </c>
      <c r="R5" s="21">
        <v>2011</v>
      </c>
      <c r="S5" s="21">
        <v>2012</v>
      </c>
      <c r="T5" s="21">
        <v>2013</v>
      </c>
      <c r="U5" s="21">
        <v>2014</v>
      </c>
      <c r="V5" s="21">
        <v>2015</v>
      </c>
      <c r="W5" s="21">
        <v>2016</v>
      </c>
      <c r="X5" s="21">
        <v>2017</v>
      </c>
      <c r="Y5" s="21">
        <v>2018</v>
      </c>
      <c r="Z5" s="21">
        <v>2019</v>
      </c>
      <c r="AA5" s="21">
        <v>2020</v>
      </c>
      <c r="AB5" s="21">
        <v>2021</v>
      </c>
      <c r="AC5" s="21">
        <v>2022</v>
      </c>
      <c r="AD5" s="21">
        <v>2023</v>
      </c>
      <c r="AE5" s="21">
        <v>2024</v>
      </c>
      <c r="AF5" s="21">
        <v>2025</v>
      </c>
      <c r="AG5" s="21">
        <v>2026</v>
      </c>
      <c r="AH5" s="21">
        <v>2027</v>
      </c>
      <c r="AI5" s="21">
        <v>2028</v>
      </c>
      <c r="AJ5" s="21">
        <v>2029</v>
      </c>
      <c r="AK5" s="21">
        <v>2030</v>
      </c>
      <c r="AL5" s="21">
        <v>2031</v>
      </c>
      <c r="AM5" s="21">
        <v>2032</v>
      </c>
      <c r="AN5" s="21">
        <v>2033</v>
      </c>
      <c r="AO5" s="21">
        <v>2034</v>
      </c>
      <c r="AP5" s="21">
        <v>2035</v>
      </c>
      <c r="AQ5" s="21">
        <v>2036</v>
      </c>
      <c r="AR5" s="21">
        <v>2037</v>
      </c>
      <c r="AS5" s="21">
        <v>2038</v>
      </c>
      <c r="AT5" s="21">
        <v>2039</v>
      </c>
      <c r="AU5" s="21">
        <v>2040</v>
      </c>
      <c r="AV5" s="21">
        <v>2041</v>
      </c>
      <c r="AW5" s="21">
        <v>2042</v>
      </c>
      <c r="AX5" s="21">
        <v>2043</v>
      </c>
      <c r="AY5" s="21">
        <v>2044</v>
      </c>
      <c r="AZ5" s="21">
        <v>2045</v>
      </c>
      <c r="BA5" s="21">
        <v>2046</v>
      </c>
      <c r="BB5" s="21">
        <v>2047</v>
      </c>
      <c r="BC5" s="21">
        <v>2048</v>
      </c>
      <c r="BD5" s="21">
        <v>2049</v>
      </c>
      <c r="BE5" s="21">
        <v>2050</v>
      </c>
    </row>
    <row r="6" spans="1:63">
      <c r="B6" s="26" t="s">
        <v>97</v>
      </c>
      <c r="C6" s="31">
        <v>80.786164233975569</v>
      </c>
      <c r="D6" s="31">
        <v>81.158529942973303</v>
      </c>
      <c r="E6" s="31">
        <v>80.121558087587147</v>
      </c>
      <c r="F6" s="31">
        <v>76.49571904456603</v>
      </c>
      <c r="G6" s="31">
        <v>77.973961801191678</v>
      </c>
      <c r="H6" s="31">
        <v>76.98912792149055</v>
      </c>
      <c r="I6" s="31">
        <v>72.428793294476847</v>
      </c>
      <c r="J6" s="31">
        <v>72.271559065617453</v>
      </c>
      <c r="K6" s="31">
        <v>69.878068776877541</v>
      </c>
      <c r="L6" s="31">
        <v>68.998977056220184</v>
      </c>
      <c r="M6" s="31">
        <v>67.481095702362097</v>
      </c>
      <c r="N6" s="31">
        <v>66.15815794354998</v>
      </c>
      <c r="O6" s="31">
        <v>63.515667753083378</v>
      </c>
      <c r="P6" s="31">
        <v>60.813981927482779</v>
      </c>
      <c r="Q6" s="31">
        <v>60.493603019426352</v>
      </c>
      <c r="R6" s="31">
        <v>57.809448426041492</v>
      </c>
      <c r="S6" s="31">
        <v>57.79349053313662</v>
      </c>
      <c r="T6" s="31">
        <v>49.724807033985002</v>
      </c>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row>
    <row r="7" spans="1:63">
      <c r="B7" s="26" t="s">
        <v>45</v>
      </c>
      <c r="C7" s="26"/>
      <c r="D7" s="26"/>
      <c r="E7" s="26"/>
      <c r="F7" s="26"/>
      <c r="G7" s="26"/>
      <c r="H7" s="26"/>
      <c r="I7" s="26"/>
      <c r="J7" s="26"/>
      <c r="K7" s="26"/>
      <c r="L7" s="26"/>
      <c r="M7" s="26"/>
      <c r="N7" s="26"/>
      <c r="O7" s="26"/>
      <c r="P7" s="26"/>
      <c r="Q7" s="26"/>
      <c r="R7" s="26"/>
      <c r="S7" s="26"/>
      <c r="T7" s="26"/>
      <c r="U7" s="26">
        <v>46.957999999999998</v>
      </c>
      <c r="V7" s="26">
        <v>45.927999999999997</v>
      </c>
      <c r="W7" s="26">
        <v>44.933</v>
      </c>
      <c r="X7" s="26">
        <v>46.211916747863782</v>
      </c>
      <c r="Y7" s="26">
        <v>44.904385701036162</v>
      </c>
      <c r="Z7" s="26">
        <v>43.837403144787061</v>
      </c>
      <c r="AA7" s="26">
        <v>42.522281050443446</v>
      </c>
      <c r="AB7" s="26">
        <v>41.246612618930143</v>
      </c>
      <c r="AC7" s="26">
        <v>40.00921424036224</v>
      </c>
      <c r="AD7" s="26">
        <v>38.808937813151374</v>
      </c>
      <c r="AE7" s="26">
        <v>37.644669678756834</v>
      </c>
      <c r="AF7" s="26">
        <v>36.515329588394131</v>
      </c>
      <c r="AG7" s="26">
        <v>35.419869700742311</v>
      </c>
      <c r="AH7" s="26">
        <v>34.357273609720039</v>
      </c>
      <c r="AI7" s="26">
        <v>33.326555401428436</v>
      </c>
      <c r="AJ7" s="26">
        <v>32.326758739385582</v>
      </c>
      <c r="AK7" s="26">
        <v>31.356955977204013</v>
      </c>
      <c r="AL7" s="26">
        <v>30.416247297887892</v>
      </c>
      <c r="AM7" s="26">
        <v>29.503759878951257</v>
      </c>
      <c r="AN7" s="26"/>
      <c r="AO7" s="26"/>
      <c r="AP7" s="26"/>
      <c r="AQ7" s="26"/>
      <c r="AR7" s="26"/>
      <c r="AS7" s="26"/>
      <c r="AT7" s="26"/>
      <c r="AU7" s="26"/>
      <c r="AV7" s="26"/>
      <c r="AW7" s="26"/>
      <c r="AX7" s="26"/>
      <c r="AY7" s="26"/>
      <c r="AZ7" s="26"/>
      <c r="BA7" s="26"/>
      <c r="BB7" s="26"/>
      <c r="BC7" s="26"/>
      <c r="BD7" s="26"/>
      <c r="BE7" s="26"/>
    </row>
    <row r="8" spans="1:63">
      <c r="B8" s="26" t="s">
        <v>61</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v>29.503759878951257</v>
      </c>
      <c r="AN8" s="26">
        <v>28.5179911210342</v>
      </c>
      <c r="AO8" s="26">
        <v>27.564764443088595</v>
      </c>
      <c r="AP8" s="26">
        <v>26.643399795525525</v>
      </c>
      <c r="AQ8" s="26">
        <v>25.752832175650891</v>
      </c>
      <c r="AR8" s="26">
        <v>24.892032178964584</v>
      </c>
      <c r="AS8" s="26">
        <v>24.060004809274844</v>
      </c>
      <c r="AT8" s="26">
        <v>23.255788328585069</v>
      </c>
      <c r="AU8" s="26">
        <v>22.478453145423703</v>
      </c>
      <c r="AV8" s="26">
        <v>21.727100740332165</v>
      </c>
      <c r="AW8" s="26">
        <v>21.000862627268848</v>
      </c>
      <c r="AX8" s="26">
        <v>20.29889934972865</v>
      </c>
      <c r="AY8" s="26">
        <v>19.620399510417656</v>
      </c>
      <c r="AZ8" s="26">
        <v>18.964578833361397</v>
      </c>
      <c r="BA8" s="26">
        <v>18.330679257362544</v>
      </c>
      <c r="BB8" s="26">
        <v>17.717968059760192</v>
      </c>
      <c r="BC8" s="26">
        <v>17.125737009477888</v>
      </c>
      <c r="BD8" s="26">
        <v>16.553301548381402</v>
      </c>
      <c r="BE8" s="26">
        <v>15.999999999999995</v>
      </c>
    </row>
    <row r="9" spans="1:63">
      <c r="B9" s="26">
        <v>2050</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v>16</v>
      </c>
    </row>
    <row r="10" spans="1:63">
      <c r="B10" s="26" t="s">
        <v>62</v>
      </c>
      <c r="C10" s="26"/>
      <c r="D10" s="26"/>
      <c r="E10" s="26"/>
      <c r="F10" s="26"/>
      <c r="G10" s="26"/>
      <c r="H10" s="26"/>
      <c r="I10" s="26"/>
      <c r="J10" s="26"/>
      <c r="K10" s="26"/>
      <c r="L10" s="26"/>
      <c r="M10" s="26"/>
      <c r="N10" s="26"/>
      <c r="O10" s="26"/>
      <c r="P10" s="26"/>
      <c r="Q10" s="26">
        <v>53.652000000000001</v>
      </c>
      <c r="R10" s="26">
        <v>53.404000000000003</v>
      </c>
      <c r="S10" s="26">
        <v>53.225999999999999</v>
      </c>
      <c r="T10" s="26">
        <v>47.975999999999999</v>
      </c>
      <c r="U10" s="26">
        <v>46.957999999999998</v>
      </c>
      <c r="V10" s="26">
        <v>45.927999999999997</v>
      </c>
      <c r="W10" s="26">
        <v>44.933</v>
      </c>
      <c r="X10" s="26">
        <v>43.945999999999998</v>
      </c>
      <c r="Y10" s="26">
        <v>42.966000000000001</v>
      </c>
      <c r="Z10" s="26">
        <v>41.975999999999999</v>
      </c>
      <c r="AA10" s="26">
        <v>40.716999999999999</v>
      </c>
      <c r="AB10" s="26">
        <v>39.494999999999997</v>
      </c>
      <c r="AC10" s="26">
        <v>38.31</v>
      </c>
      <c r="AD10" s="26">
        <v>37.161000000000001</v>
      </c>
      <c r="AE10" s="26">
        <v>35.786999999999999</v>
      </c>
      <c r="AF10" s="26">
        <v>34.116999999999997</v>
      </c>
      <c r="AG10" s="26">
        <v>32.445999999999998</v>
      </c>
      <c r="AH10" s="26">
        <v>30.777000000000001</v>
      </c>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row>
    <row r="11" spans="1:63">
      <c r="B11" s="20" t="s">
        <v>95</v>
      </c>
      <c r="C11" s="44">
        <v>70.201208742036087</v>
      </c>
      <c r="D11" s="44">
        <v>67.761637218750977</v>
      </c>
      <c r="E11" s="44">
        <v>67.680513107992937</v>
      </c>
      <c r="F11" s="44">
        <v>63.308517821525982</v>
      </c>
      <c r="G11" s="44">
        <v>65.456951924512836</v>
      </c>
      <c r="H11" s="44">
        <v>64.798409408956076</v>
      </c>
      <c r="I11" s="44">
        <v>60.914287541347647</v>
      </c>
      <c r="J11" s="44">
        <v>60.506330748314767</v>
      </c>
      <c r="K11" s="44">
        <v>58.460200245494015</v>
      </c>
      <c r="L11" s="44">
        <v>58.562978313111337</v>
      </c>
      <c r="M11" s="44">
        <v>57.769562943361329</v>
      </c>
      <c r="N11" s="44">
        <v>57.466178761175151</v>
      </c>
      <c r="O11" s="44">
        <v>55.325880221079707</v>
      </c>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row>
    <row r="12" spans="1:63">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row>
    <row r="13" spans="1:63">
      <c r="C13" s="45">
        <v>80.786164233975569</v>
      </c>
      <c r="D13" s="45">
        <v>81.158529942973303</v>
      </c>
      <c r="E13" s="45">
        <v>80.121558087587147</v>
      </c>
      <c r="F13" s="45">
        <v>76.49571904456603</v>
      </c>
      <c r="G13" s="45">
        <v>77.973961801191678</v>
      </c>
      <c r="H13" s="45">
        <v>76.98912792149055</v>
      </c>
      <c r="I13" s="45">
        <v>72.428793294476847</v>
      </c>
      <c r="J13" s="45">
        <v>72.271559065617453</v>
      </c>
      <c r="K13" s="45">
        <v>69.878068776877541</v>
      </c>
      <c r="L13" s="45">
        <v>68.998977056220184</v>
      </c>
      <c r="M13" s="45">
        <v>67.481095702362097</v>
      </c>
      <c r="N13" s="45">
        <v>66.15815794354998</v>
      </c>
      <c r="O13" s="45">
        <v>63.515667753083378</v>
      </c>
      <c r="P13" s="45">
        <v>60.813981927482779</v>
      </c>
      <c r="Q13" s="45">
        <v>60.493603019426352</v>
      </c>
      <c r="R13" s="45">
        <v>57.809448426041492</v>
      </c>
      <c r="S13" s="45">
        <v>57.79349053313662</v>
      </c>
      <c r="T13" s="45">
        <v>49.724807033985002</v>
      </c>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row>
    <row r="14" spans="1:63">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row>
    <row r="15" spans="1:63">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row>
  </sheetData>
  <sheetProtection password="AF49" sheet="1" objects="1" scenarios="1"/>
  <hyperlinks>
    <hyperlink ref="G1" location="contents!A1" display="Back to contents"/>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zoomScale="50" zoomScaleNormal="50" workbookViewId="0">
      <selection activeCell="B11" sqref="B11"/>
    </sheetView>
  </sheetViews>
  <sheetFormatPr defaultColWidth="8.88671875" defaultRowHeight="12.75"/>
  <cols>
    <col min="1" max="1" width="8.88671875" style="20"/>
    <col min="2" max="2" width="30.21875" style="20" bestFit="1" customWidth="1"/>
    <col min="3" max="16384" width="8.88671875" style="20"/>
  </cols>
  <sheetData>
    <row r="1" spans="1:43">
      <c r="A1" s="21" t="s">
        <v>64</v>
      </c>
      <c r="B1" s="22" t="s">
        <v>150</v>
      </c>
      <c r="C1" s="22"/>
      <c r="D1" s="22"/>
      <c r="G1" s="33" t="s">
        <v>3</v>
      </c>
    </row>
    <row r="2" spans="1:43">
      <c r="A2" s="19" t="s">
        <v>4</v>
      </c>
      <c r="B2" s="22" t="s">
        <v>30</v>
      </c>
      <c r="C2" s="22"/>
      <c r="D2" s="22"/>
    </row>
    <row r="3" spans="1:43">
      <c r="A3" s="21" t="s">
        <v>5</v>
      </c>
      <c r="B3" s="23"/>
      <c r="C3" s="22"/>
      <c r="D3" s="22"/>
    </row>
    <row r="4" spans="1:43">
      <c r="B4" s="23"/>
      <c r="C4" s="22"/>
      <c r="D4" s="22"/>
    </row>
    <row r="5" spans="1:43" s="21" customFormat="1">
      <c r="B5" s="37"/>
      <c r="C5" s="37">
        <v>2010</v>
      </c>
      <c r="D5" s="37">
        <v>2011</v>
      </c>
      <c r="E5" s="37">
        <v>2012</v>
      </c>
      <c r="F5" s="21">
        <v>2013</v>
      </c>
      <c r="G5" s="21">
        <v>2014</v>
      </c>
      <c r="H5" s="21">
        <v>2015</v>
      </c>
      <c r="I5" s="21">
        <v>2016</v>
      </c>
      <c r="J5" s="21">
        <v>2017</v>
      </c>
      <c r="K5" s="21">
        <v>2018</v>
      </c>
      <c r="L5" s="21">
        <v>2019</v>
      </c>
      <c r="M5" s="21">
        <v>2020</v>
      </c>
      <c r="N5" s="21">
        <v>2021</v>
      </c>
      <c r="O5" s="21">
        <v>2022</v>
      </c>
      <c r="P5" s="21">
        <v>2023</v>
      </c>
      <c r="Q5" s="21">
        <v>2024</v>
      </c>
      <c r="R5" s="21">
        <v>2025</v>
      </c>
      <c r="S5" s="21">
        <v>2026</v>
      </c>
      <c r="T5" s="21">
        <v>2027</v>
      </c>
      <c r="U5" s="21">
        <v>2028</v>
      </c>
      <c r="V5" s="21">
        <v>2029</v>
      </c>
      <c r="W5" s="21">
        <v>2030</v>
      </c>
      <c r="X5" s="21">
        <v>2031</v>
      </c>
      <c r="Y5" s="21">
        <v>2032</v>
      </c>
      <c r="Z5" s="21">
        <v>2033</v>
      </c>
      <c r="AA5" s="21">
        <v>2034</v>
      </c>
      <c r="AB5" s="21">
        <v>2035</v>
      </c>
      <c r="AC5" s="21">
        <v>2036</v>
      </c>
      <c r="AD5" s="21">
        <v>2037</v>
      </c>
      <c r="AE5" s="21">
        <v>2038</v>
      </c>
      <c r="AF5" s="21">
        <v>2039</v>
      </c>
      <c r="AG5" s="21">
        <v>2040</v>
      </c>
      <c r="AH5" s="21">
        <v>2041</v>
      </c>
      <c r="AI5" s="21">
        <v>2042</v>
      </c>
      <c r="AJ5" s="21">
        <v>2043</v>
      </c>
      <c r="AK5" s="21">
        <v>2044</v>
      </c>
      <c r="AL5" s="21">
        <v>2045</v>
      </c>
      <c r="AM5" s="21">
        <v>2046</v>
      </c>
      <c r="AN5" s="21">
        <v>2047</v>
      </c>
      <c r="AO5" s="21">
        <v>2048</v>
      </c>
      <c r="AP5" s="21">
        <v>2049</v>
      </c>
      <c r="AQ5" s="21">
        <v>2050</v>
      </c>
    </row>
    <row r="6" spans="1:43">
      <c r="B6" s="26" t="s">
        <v>28</v>
      </c>
      <c r="C6" s="26">
        <v>53.652000000000001</v>
      </c>
      <c r="D6" s="26">
        <v>53.404000000000003</v>
      </c>
      <c r="E6" s="26">
        <v>53.225999999999999</v>
      </c>
      <c r="F6" s="26">
        <v>47.975999999999999</v>
      </c>
      <c r="G6" s="26">
        <v>46.957999999999998</v>
      </c>
      <c r="H6" s="26">
        <v>45.927999999999997</v>
      </c>
      <c r="I6" s="26">
        <v>44.933</v>
      </c>
      <c r="J6" s="26">
        <v>43.945999999999998</v>
      </c>
      <c r="K6" s="26">
        <v>42.966000000000001</v>
      </c>
      <c r="L6" s="26">
        <v>41.975999999999999</v>
      </c>
      <c r="M6" s="26">
        <v>40.716999999999999</v>
      </c>
      <c r="N6" s="26">
        <v>39.494999999999997</v>
      </c>
      <c r="O6" s="26">
        <v>38.31</v>
      </c>
      <c r="P6" s="26">
        <v>37.161000000000001</v>
      </c>
      <c r="Q6" s="26">
        <v>35.786999999999999</v>
      </c>
      <c r="R6" s="26">
        <v>34.116999999999997</v>
      </c>
      <c r="S6" s="26">
        <v>32.445999999999998</v>
      </c>
      <c r="T6" s="26">
        <v>30.777000000000001</v>
      </c>
      <c r="U6" s="26"/>
      <c r="V6" s="26"/>
      <c r="W6" s="26"/>
      <c r="X6" s="26"/>
      <c r="Y6" s="26"/>
      <c r="Z6" s="26"/>
      <c r="AA6" s="26"/>
      <c r="AB6" s="26"/>
      <c r="AC6" s="26"/>
      <c r="AD6" s="26"/>
      <c r="AE6" s="26"/>
      <c r="AF6" s="26"/>
      <c r="AG6" s="26"/>
      <c r="AH6" s="26"/>
      <c r="AI6" s="26"/>
      <c r="AJ6" s="26"/>
      <c r="AK6" s="26"/>
      <c r="AL6" s="26"/>
      <c r="AM6" s="26"/>
      <c r="AN6" s="26"/>
      <c r="AO6" s="26"/>
      <c r="AP6" s="26"/>
      <c r="AQ6" s="26"/>
    </row>
    <row r="7" spans="1:43">
      <c r="B7" s="26" t="s">
        <v>68</v>
      </c>
      <c r="G7" s="26">
        <v>45.45503473017618</v>
      </c>
      <c r="H7" s="26">
        <v>45.814958220170375</v>
      </c>
      <c r="I7" s="26">
        <v>45.609944691288064</v>
      </c>
      <c r="J7" s="26">
        <v>46.211916747863782</v>
      </c>
      <c r="K7" s="26">
        <v>44.904385701036162</v>
      </c>
      <c r="L7" s="26">
        <v>43.837403144787061</v>
      </c>
      <c r="M7" s="26">
        <v>42.634552021350139</v>
      </c>
      <c r="N7" s="26">
        <v>41.986296108037422</v>
      </c>
      <c r="O7" s="26">
        <v>40.868875906429395</v>
      </c>
      <c r="P7" s="26">
        <v>39.761516695879415</v>
      </c>
      <c r="Q7" s="26">
        <v>38.930297007348841</v>
      </c>
      <c r="R7" s="26">
        <v>37.571561864128</v>
      </c>
      <c r="S7" s="26">
        <v>36.863966494020026</v>
      </c>
      <c r="T7" s="26">
        <v>35.991591268966914</v>
      </c>
      <c r="U7" s="26">
        <v>35.217365752536871</v>
      </c>
      <c r="V7" s="26">
        <v>34.396759620481667</v>
      </c>
      <c r="W7" s="26">
        <v>33.435544269456116</v>
      </c>
      <c r="X7" s="26">
        <v>32.48177729753737</v>
      </c>
      <c r="Y7" s="26">
        <v>31.128888849315508</v>
      </c>
      <c r="Z7" s="26"/>
      <c r="AA7" s="26"/>
      <c r="AB7" s="26"/>
      <c r="AC7" s="26"/>
      <c r="AD7" s="26"/>
      <c r="AE7" s="26"/>
      <c r="AF7" s="26"/>
      <c r="AG7" s="26"/>
      <c r="AH7" s="26"/>
      <c r="AI7" s="26"/>
      <c r="AJ7" s="26"/>
      <c r="AK7" s="26"/>
      <c r="AL7" s="26"/>
      <c r="AM7" s="26"/>
      <c r="AN7" s="26"/>
      <c r="AO7" s="27"/>
      <c r="AP7" s="46"/>
      <c r="AQ7" s="31">
        <v>16</v>
      </c>
    </row>
    <row r="8" spans="1:43">
      <c r="B8" s="26" t="s">
        <v>96</v>
      </c>
      <c r="C8" s="26">
        <v>60.493603</v>
      </c>
      <c r="D8" s="26">
        <v>57.809448000000003</v>
      </c>
      <c r="E8" s="26">
        <v>57.793491000000003</v>
      </c>
      <c r="F8" s="26">
        <v>49.724806999999998</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row>
    <row r="9" spans="1:43">
      <c r="B9" s="26" t="s">
        <v>29</v>
      </c>
      <c r="C9" s="26"/>
      <c r="D9" s="26"/>
      <c r="E9" s="26"/>
      <c r="F9" s="26"/>
      <c r="G9" s="26"/>
      <c r="H9" s="26"/>
      <c r="I9" s="26"/>
      <c r="J9" s="26"/>
      <c r="K9" s="26"/>
      <c r="L9" s="26"/>
      <c r="M9" s="26"/>
      <c r="N9" s="26"/>
      <c r="O9" s="26"/>
      <c r="P9" s="26"/>
      <c r="Q9" s="26"/>
      <c r="R9" s="26"/>
      <c r="S9" s="26"/>
      <c r="T9" s="26"/>
      <c r="U9" s="26"/>
      <c r="V9" s="26"/>
      <c r="W9" s="26"/>
      <c r="X9" s="26"/>
      <c r="Y9" s="26"/>
      <c r="Z9" s="36"/>
      <c r="AA9" s="26"/>
      <c r="AB9" s="26"/>
      <c r="AC9" s="26"/>
      <c r="AD9" s="26"/>
      <c r="AE9" s="26"/>
      <c r="AF9" s="26"/>
      <c r="AG9" s="26"/>
      <c r="AH9" s="26"/>
      <c r="AI9" s="26"/>
      <c r="AJ9" s="26"/>
      <c r="AK9" s="26"/>
      <c r="AL9" s="26"/>
      <c r="AM9" s="26"/>
      <c r="AN9" s="26"/>
    </row>
    <row r="10" spans="1:4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row>
    <row r="11" spans="1:43">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row>
    <row r="12" spans="1:43">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row>
    <row r="13" spans="1:43">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1:43">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row>
    <row r="15" spans="1:43">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row>
  </sheetData>
  <sheetProtection password="AF49" sheet="1" objects="1" scenarios="1"/>
  <hyperlinks>
    <hyperlink ref="G1" location="contents!A1" display="Back to contents"/>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50" zoomScaleNormal="50" workbookViewId="0">
      <selection activeCell="O33" sqref="O33"/>
    </sheetView>
  </sheetViews>
  <sheetFormatPr defaultColWidth="8.88671875" defaultRowHeight="12.75"/>
  <cols>
    <col min="1" max="1" width="8.88671875" style="20"/>
    <col min="2" max="2" width="30.21875" style="20" bestFit="1" customWidth="1"/>
    <col min="3" max="16384" width="8.88671875" style="20"/>
  </cols>
  <sheetData>
    <row r="1" spans="1:22">
      <c r="A1" s="21" t="s">
        <v>64</v>
      </c>
      <c r="B1" s="22" t="s">
        <v>151</v>
      </c>
      <c r="C1" s="22"/>
      <c r="D1" s="22"/>
      <c r="G1" s="33" t="s">
        <v>3</v>
      </c>
    </row>
    <row r="2" spans="1:22">
      <c r="A2" s="19" t="s">
        <v>4</v>
      </c>
      <c r="B2" s="22" t="s">
        <v>30</v>
      </c>
      <c r="C2" s="22"/>
      <c r="D2" s="22"/>
    </row>
    <row r="3" spans="1:22">
      <c r="A3" s="21" t="s">
        <v>5</v>
      </c>
      <c r="B3" s="23"/>
      <c r="C3" s="22"/>
      <c r="D3" s="22"/>
    </row>
    <row r="4" spans="1:22">
      <c r="B4" s="23"/>
      <c r="C4" s="22"/>
      <c r="D4" s="22"/>
    </row>
    <row r="5" spans="1:22">
      <c r="B5" s="23"/>
      <c r="C5" s="22"/>
      <c r="D5" s="22"/>
    </row>
    <row r="6" spans="1:22" s="21" customFormat="1">
      <c r="C6" s="21">
        <v>2013</v>
      </c>
      <c r="D6" s="21">
        <v>2014</v>
      </c>
      <c r="E6" s="21">
        <v>2015</v>
      </c>
      <c r="F6" s="21">
        <v>2016</v>
      </c>
      <c r="G6" s="21">
        <v>2017</v>
      </c>
      <c r="H6" s="21">
        <v>2018</v>
      </c>
      <c r="I6" s="21">
        <v>2019</v>
      </c>
      <c r="J6" s="21">
        <v>2020</v>
      </c>
      <c r="K6" s="21">
        <v>2021</v>
      </c>
      <c r="L6" s="21">
        <v>2022</v>
      </c>
      <c r="M6" s="21">
        <v>2023</v>
      </c>
      <c r="N6" s="21">
        <v>2024</v>
      </c>
      <c r="O6" s="21">
        <v>2025</v>
      </c>
      <c r="P6" s="21">
        <v>2026</v>
      </c>
      <c r="Q6" s="21">
        <v>2027</v>
      </c>
      <c r="R6" s="21">
        <v>2028</v>
      </c>
      <c r="S6" s="21">
        <v>2029</v>
      </c>
      <c r="T6" s="21">
        <v>2030</v>
      </c>
      <c r="U6" s="21">
        <v>2031</v>
      </c>
      <c r="V6" s="21">
        <v>2032</v>
      </c>
    </row>
    <row r="7" spans="1:22">
      <c r="B7" s="47" t="s">
        <v>85</v>
      </c>
      <c r="F7" s="20">
        <v>29.733000000000001</v>
      </c>
      <c r="G7" s="30">
        <f>G10-G8</f>
        <v>28.097685000000006</v>
      </c>
      <c r="H7" s="30">
        <f>H10-H8</f>
        <v>27.816708150000004</v>
      </c>
      <c r="I7" s="20">
        <v>27.503866232697778</v>
      </c>
      <c r="J7" s="26">
        <f>J10-J8</f>
        <v>26.432311187992838</v>
      </c>
      <c r="K7" s="26">
        <f t="shared" ref="K7:R7" si="0">K10-K8</f>
        <v>25.169919626666434</v>
      </c>
      <c r="L7" s="26">
        <f t="shared" si="0"/>
        <v>24.326527857825319</v>
      </c>
      <c r="M7" s="26">
        <f t="shared" si="0"/>
        <v>23.520258571032358</v>
      </c>
      <c r="N7" s="26">
        <f t="shared" si="0"/>
        <v>22.7499980918261</v>
      </c>
      <c r="O7" s="26">
        <f t="shared" si="0"/>
        <v>22.401714358702705</v>
      </c>
      <c r="P7" s="26">
        <f t="shared" si="0"/>
        <v>21.700263109913891</v>
      </c>
      <c r="Q7" s="26">
        <f t="shared" si="0"/>
        <v>21.031676127571654</v>
      </c>
      <c r="R7" s="26">
        <f t="shared" si="0"/>
        <v>20.394967483682613</v>
      </c>
      <c r="S7" s="26">
        <f>S10-S8</f>
        <v>19.789180828093158</v>
      </c>
      <c r="T7" s="26">
        <f>T10-T8</f>
        <v>19.213388501154306</v>
      </c>
      <c r="U7" s="26">
        <f>U10-U8</f>
        <v>18.666690673006542</v>
      </c>
      <c r="V7" s="26">
        <f>V10-V8</f>
        <v>18.148214508686124</v>
      </c>
    </row>
    <row r="8" spans="1:22">
      <c r="B8" s="47" t="s">
        <v>46</v>
      </c>
      <c r="C8" s="26"/>
      <c r="D8" s="26"/>
      <c r="E8" s="26"/>
      <c r="F8" s="26">
        <v>15.2</v>
      </c>
      <c r="G8" s="26">
        <v>16.820413867771556</v>
      </c>
      <c r="H8" s="26">
        <v>16.577128665824425</v>
      </c>
      <c r="I8" s="26">
        <v>16.333536912089283</v>
      </c>
      <c r="J8" s="26">
        <v>16.090577756053499</v>
      </c>
      <c r="K8" s="26">
        <v>16.07728264905851</v>
      </c>
      <c r="L8" s="26">
        <v>15.683258349627877</v>
      </c>
      <c r="M8" s="26">
        <v>15.289234050197242</v>
      </c>
      <c r="N8" s="26">
        <v>14.895209750766609</v>
      </c>
      <c r="O8" s="26">
        <v>14.114137248612224</v>
      </c>
      <c r="P8" s="26">
        <v>13.720112949181592</v>
      </c>
      <c r="Q8" s="26">
        <v>13.326088649750961</v>
      </c>
      <c r="R8" s="26">
        <v>12.932064350320326</v>
      </c>
      <c r="S8" s="26">
        <v>12.538040050889691</v>
      </c>
      <c r="T8" s="26">
        <v>12.144015751459058</v>
      </c>
      <c r="U8" s="26">
        <v>11.749991452028423</v>
      </c>
      <c r="V8" s="26">
        <v>11.355967152597792</v>
      </c>
    </row>
    <row r="9" spans="1:22">
      <c r="B9" s="26" t="s">
        <v>47</v>
      </c>
      <c r="C9" s="26"/>
      <c r="D9" s="26"/>
      <c r="E9" s="26"/>
      <c r="F9" s="26">
        <v>44.933</v>
      </c>
      <c r="G9" s="26">
        <v>43.945999999999998</v>
      </c>
      <c r="H9" s="26">
        <v>42.966000000000001</v>
      </c>
      <c r="I9" s="26">
        <v>41.975999999999999</v>
      </c>
      <c r="J9" s="26">
        <v>40.716999999999999</v>
      </c>
      <c r="K9" s="26">
        <v>39.494999999999997</v>
      </c>
      <c r="L9" s="26">
        <v>38.31</v>
      </c>
      <c r="M9" s="26">
        <v>37.161000000000001</v>
      </c>
      <c r="N9" s="26">
        <v>35.786999999999999</v>
      </c>
      <c r="O9" s="26">
        <v>34.116999999999997</v>
      </c>
      <c r="P9" s="26">
        <v>32.445999999999998</v>
      </c>
      <c r="Q9" s="26">
        <v>30.777000000000001</v>
      </c>
      <c r="R9" s="26"/>
      <c r="S9" s="26"/>
      <c r="T9" s="26"/>
      <c r="U9" s="26"/>
      <c r="V9" s="26"/>
    </row>
    <row r="10" spans="1:22">
      <c r="B10" s="26" t="s">
        <v>45</v>
      </c>
      <c r="C10" s="26"/>
      <c r="D10" s="26"/>
      <c r="E10" s="26"/>
      <c r="F10" s="30">
        <v>44.933</v>
      </c>
      <c r="G10" s="30">
        <v>44.918098867771562</v>
      </c>
      <c r="H10" s="30">
        <v>44.393836815824429</v>
      </c>
      <c r="I10" s="30">
        <v>43.838029839223026</v>
      </c>
      <c r="J10" s="26">
        <v>42.522888944046336</v>
      </c>
      <c r="K10" s="26">
        <v>41.247202275724945</v>
      </c>
      <c r="L10" s="26">
        <v>40.009786207453196</v>
      </c>
      <c r="M10" s="26">
        <v>38.809492621229602</v>
      </c>
      <c r="N10" s="26">
        <v>37.645207842592711</v>
      </c>
      <c r="O10" s="26">
        <v>36.515851607314929</v>
      </c>
      <c r="P10" s="26">
        <v>35.420376059095481</v>
      </c>
      <c r="Q10" s="26">
        <v>34.357764777322615</v>
      </c>
      <c r="R10" s="26">
        <v>33.327031834002938</v>
      </c>
      <c r="S10" s="26">
        <v>32.32722087898285</v>
      </c>
      <c r="T10" s="26">
        <v>31.357404252613364</v>
      </c>
      <c r="U10" s="26">
        <v>30.416682125034963</v>
      </c>
      <c r="V10" s="26">
        <v>29.504181661283916</v>
      </c>
    </row>
    <row r="11" spans="1:22">
      <c r="B11" s="26" t="s">
        <v>68</v>
      </c>
      <c r="C11" s="26"/>
      <c r="D11" s="26"/>
      <c r="E11" s="26"/>
      <c r="F11" s="26">
        <v>45.610663361992479</v>
      </c>
      <c r="G11" s="26">
        <v>46.212607089316108</v>
      </c>
      <c r="H11" s="26">
        <v>44.905044688431595</v>
      </c>
      <c r="I11" s="26">
        <v>43.838029839223026</v>
      </c>
      <c r="J11" s="26">
        <v>42.635145328009038</v>
      </c>
      <c r="K11" s="26">
        <v>41.98476672855881</v>
      </c>
      <c r="L11" s="26">
        <v>40.862831281585187</v>
      </c>
      <c r="M11" s="26">
        <v>39.747271124112579</v>
      </c>
      <c r="N11" s="26">
        <v>38.90671299838813</v>
      </c>
      <c r="O11" s="26">
        <v>37.536833702507508</v>
      </c>
      <c r="P11" s="26">
        <v>36.81372271977714</v>
      </c>
      <c r="Q11" s="26">
        <v>35.921974372452354</v>
      </c>
      <c r="R11" s="26">
        <v>35.125178630386671</v>
      </c>
      <c r="S11" s="26">
        <v>34.279606966330817</v>
      </c>
      <c r="T11" s="26">
        <v>33.29172948828483</v>
      </c>
      <c r="U11" s="26">
        <v>32.317357344048894</v>
      </c>
      <c r="V11" s="26">
        <v>30.950511438053123</v>
      </c>
    </row>
    <row r="12" spans="1:22">
      <c r="C12" s="26"/>
      <c r="D12" s="26"/>
      <c r="E12" s="26"/>
      <c r="F12" s="26"/>
      <c r="G12" s="26"/>
      <c r="H12" s="30">
        <f>H10-H11</f>
        <v>-0.51120787260716583</v>
      </c>
      <c r="I12" s="30">
        <f>I10-I11</f>
        <v>0</v>
      </c>
      <c r="J12" s="30">
        <f>J10-J11</f>
        <v>-0.11225638396270199</v>
      </c>
      <c r="K12" s="30">
        <f>K10-K11</f>
        <v>-0.7375644528338654</v>
      </c>
      <c r="L12" s="30">
        <f>L10-L11</f>
        <v>-0.85304507413199104</v>
      </c>
      <c r="M12" s="26"/>
      <c r="N12" s="26"/>
      <c r="O12" s="26"/>
      <c r="P12" s="26"/>
      <c r="Q12" s="26"/>
      <c r="R12" s="26"/>
      <c r="S12" s="26"/>
      <c r="T12" s="26"/>
      <c r="U12" s="26"/>
      <c r="V12" s="26"/>
    </row>
    <row r="13" spans="1:22">
      <c r="C13" s="26"/>
      <c r="D13" s="26"/>
      <c r="E13" s="26"/>
      <c r="F13" s="26"/>
      <c r="G13" s="26"/>
      <c r="H13" s="31">
        <f>H11-H9</f>
        <v>1.9390446884315935</v>
      </c>
      <c r="I13" s="31">
        <f>I11-I9</f>
        <v>1.8620298392230268</v>
      </c>
      <c r="J13" s="31">
        <f>J11-J9</f>
        <v>1.9181453280090395</v>
      </c>
      <c r="K13" s="31">
        <f>K11-K9</f>
        <v>2.4897667285588128</v>
      </c>
      <c r="L13" s="31">
        <f>L11-L9</f>
        <v>2.5528312815851848</v>
      </c>
      <c r="M13" s="26"/>
      <c r="N13" s="26"/>
      <c r="O13" s="26"/>
      <c r="P13" s="26"/>
      <c r="Q13" s="26"/>
      <c r="R13" s="26"/>
      <c r="S13" s="26"/>
      <c r="T13" s="26"/>
      <c r="U13" s="26"/>
      <c r="V13" s="26"/>
    </row>
    <row r="14" spans="1:22">
      <c r="C14" s="26"/>
      <c r="D14" s="26"/>
      <c r="E14" s="26"/>
      <c r="F14" s="26"/>
      <c r="G14" s="26"/>
      <c r="H14" s="26"/>
      <c r="I14" s="26"/>
      <c r="J14" s="26"/>
      <c r="K14" s="26"/>
      <c r="L14" s="26"/>
      <c r="M14" s="26"/>
      <c r="N14" s="26"/>
      <c r="O14" s="26"/>
      <c r="P14" s="26"/>
      <c r="Q14" s="26"/>
      <c r="R14" s="26"/>
      <c r="S14" s="26"/>
      <c r="T14" s="31"/>
      <c r="U14" s="26"/>
      <c r="V14" s="26"/>
    </row>
    <row r="15" spans="1:22">
      <c r="C15" s="26"/>
      <c r="D15" s="26"/>
      <c r="E15" s="26"/>
      <c r="F15" s="26"/>
      <c r="G15" s="26"/>
      <c r="H15" s="26"/>
      <c r="I15" s="26"/>
      <c r="J15" s="26"/>
      <c r="K15" s="26"/>
      <c r="L15" s="26"/>
      <c r="M15" s="26"/>
      <c r="N15" s="26"/>
      <c r="O15" s="26"/>
      <c r="P15" s="26"/>
      <c r="Q15" s="26"/>
      <c r="R15" s="26"/>
      <c r="S15" s="26"/>
      <c r="T15" s="31"/>
      <c r="U15" s="26"/>
      <c r="V15" s="26"/>
    </row>
    <row r="16" spans="1:22">
      <c r="C16" s="26"/>
      <c r="D16" s="26"/>
      <c r="E16" s="26"/>
      <c r="F16" s="26"/>
      <c r="G16" s="26"/>
      <c r="H16" s="26"/>
      <c r="I16" s="26"/>
      <c r="J16" s="26"/>
      <c r="K16" s="26"/>
      <c r="L16" s="26"/>
      <c r="M16" s="26"/>
      <c r="N16" s="26"/>
      <c r="O16" s="26"/>
      <c r="P16" s="26"/>
      <c r="Q16" s="26"/>
      <c r="R16" s="26"/>
      <c r="S16" s="26"/>
      <c r="T16" s="31"/>
      <c r="U16" s="26"/>
      <c r="V16" s="26"/>
    </row>
    <row r="17" spans="10:20">
      <c r="T17" s="31"/>
    </row>
    <row r="18" spans="10:20">
      <c r="T18" s="31"/>
    </row>
    <row r="19" spans="10:20">
      <c r="T19" s="31"/>
    </row>
    <row r="20" spans="10:20">
      <c r="T20" s="31"/>
    </row>
    <row r="21" spans="10:20">
      <c r="T21" s="31"/>
    </row>
    <row r="22" spans="10:20">
      <c r="T22" s="31"/>
    </row>
    <row r="23" spans="10:20">
      <c r="J23" s="35"/>
      <c r="K23" s="35"/>
      <c r="L23" s="35"/>
      <c r="M23" s="35"/>
      <c r="N23" s="35"/>
      <c r="T23" s="31"/>
    </row>
    <row r="24" spans="10:20">
      <c r="J24" s="35"/>
      <c r="K24" s="35"/>
      <c r="L24" s="35"/>
      <c r="M24" s="35"/>
      <c r="N24" s="35"/>
      <c r="T24" s="31"/>
    </row>
    <row r="25" spans="10:20">
      <c r="J25" s="35"/>
      <c r="K25" s="35"/>
      <c r="L25" s="35"/>
      <c r="M25" s="35"/>
      <c r="N25" s="35"/>
      <c r="T25" s="31"/>
    </row>
    <row r="26" spans="10:20">
      <c r="J26" s="35"/>
      <c r="K26" s="35"/>
      <c r="L26" s="35"/>
      <c r="M26" s="35"/>
      <c r="N26" s="35"/>
      <c r="T26" s="31"/>
    </row>
  </sheetData>
  <sheetProtection password="AF49" sheet="1" objects="1" scenarios="1"/>
  <hyperlinks>
    <hyperlink ref="G1" location="contents!A1" display="Back to contents"/>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40" zoomScaleNormal="40" workbookViewId="0">
      <selection activeCell="B20" sqref="B20"/>
    </sheetView>
  </sheetViews>
  <sheetFormatPr defaultColWidth="8.88671875" defaultRowHeight="12.75"/>
  <cols>
    <col min="1" max="1" width="8.88671875" style="20"/>
    <col min="2" max="2" width="30.21875" style="20" bestFit="1" customWidth="1"/>
    <col min="3" max="16384" width="8.88671875" style="20"/>
  </cols>
  <sheetData>
    <row r="1" spans="1:7">
      <c r="A1" s="21" t="s">
        <v>64</v>
      </c>
      <c r="B1" s="20" t="s">
        <v>112</v>
      </c>
      <c r="C1" s="22"/>
      <c r="D1" s="22"/>
      <c r="G1" s="33" t="s">
        <v>3</v>
      </c>
    </row>
    <row r="2" spans="1:7">
      <c r="A2" s="19" t="s">
        <v>4</v>
      </c>
      <c r="B2" s="20" t="s">
        <v>114</v>
      </c>
      <c r="C2" s="22"/>
      <c r="D2" s="22"/>
    </row>
    <row r="3" spans="1:7">
      <c r="A3" s="21" t="s">
        <v>5</v>
      </c>
      <c r="B3" s="20" t="s">
        <v>113</v>
      </c>
      <c r="C3" s="22"/>
      <c r="D3" s="22"/>
    </row>
    <row r="4" spans="1:7">
      <c r="B4" s="23"/>
      <c r="C4" s="22"/>
      <c r="D4" s="22"/>
    </row>
    <row r="5" spans="1:7">
      <c r="B5" s="23"/>
      <c r="C5" s="22"/>
      <c r="D5" s="22"/>
    </row>
    <row r="6" spans="1:7">
      <c r="B6" s="21" t="s">
        <v>7</v>
      </c>
      <c r="C6" s="21" t="s">
        <v>98</v>
      </c>
      <c r="D6" s="21" t="s">
        <v>99</v>
      </c>
      <c r="E6" s="21"/>
      <c r="F6" s="21"/>
      <c r="G6" s="21"/>
    </row>
    <row r="7" spans="1:7">
      <c r="B7" s="26" t="s">
        <v>100</v>
      </c>
      <c r="C7" s="20">
        <v>6.62</v>
      </c>
      <c r="D7" s="20">
        <v>7.17</v>
      </c>
    </row>
    <row r="8" spans="1:7">
      <c r="B8" s="26" t="s">
        <v>101</v>
      </c>
      <c r="C8" s="20">
        <v>16.98</v>
      </c>
      <c r="D8" s="20">
        <v>16.87</v>
      </c>
    </row>
    <row r="9" spans="1:7">
      <c r="B9" s="26" t="s">
        <v>102</v>
      </c>
      <c r="C9" s="20">
        <v>14.52</v>
      </c>
      <c r="D9" s="20">
        <v>13.51</v>
      </c>
    </row>
    <row r="10" spans="1:7">
      <c r="B10" s="26" t="s">
        <v>103</v>
      </c>
      <c r="C10" s="20">
        <v>18.989999999999998</v>
      </c>
      <c r="D10" s="20">
        <v>17.8</v>
      </c>
    </row>
    <row r="11" spans="1:7">
      <c r="B11" s="26" t="s">
        <v>104</v>
      </c>
      <c r="C11" s="20">
        <v>21.08</v>
      </c>
      <c r="D11" s="20">
        <v>20.69</v>
      </c>
    </row>
    <row r="12" spans="1:7">
      <c r="B12" s="20" t="s">
        <v>105</v>
      </c>
      <c r="C12" s="20">
        <v>8.66</v>
      </c>
      <c r="D12" s="20">
        <v>9.07</v>
      </c>
    </row>
    <row r="13" spans="1:7">
      <c r="B13" s="20" t="s">
        <v>106</v>
      </c>
      <c r="C13" s="20">
        <v>6.65</v>
      </c>
      <c r="D13" s="20">
        <v>7.85</v>
      </c>
    </row>
    <row r="14" spans="1:7">
      <c r="B14" s="20" t="s">
        <v>107</v>
      </c>
      <c r="C14" s="20">
        <v>2.44</v>
      </c>
      <c r="D14" s="20">
        <v>2.92</v>
      </c>
    </row>
    <row r="15" spans="1:7">
      <c r="B15" s="20" t="s">
        <v>108</v>
      </c>
      <c r="C15" s="20">
        <v>1.62</v>
      </c>
      <c r="D15" s="20">
        <v>2.0299999999999998</v>
      </c>
    </row>
    <row r="16" spans="1:7">
      <c r="B16" s="20" t="s">
        <v>109</v>
      </c>
      <c r="C16" s="20">
        <v>1.6</v>
      </c>
      <c r="D16" s="20">
        <v>1.46</v>
      </c>
    </row>
    <row r="17" spans="2:4">
      <c r="B17" s="20" t="s">
        <v>110</v>
      </c>
      <c r="C17" s="20">
        <v>0.67</v>
      </c>
      <c r="D17" s="20">
        <v>0.43</v>
      </c>
    </row>
    <row r="18" spans="2:4">
      <c r="B18" s="20" t="s">
        <v>111</v>
      </c>
      <c r="C18" s="20">
        <v>0.18</v>
      </c>
      <c r="D18" s="20">
        <v>0.21</v>
      </c>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70" zoomScaleNormal="70" workbookViewId="0">
      <selection activeCell="D13" sqref="D13"/>
    </sheetView>
  </sheetViews>
  <sheetFormatPr defaultColWidth="8.88671875" defaultRowHeight="12.75"/>
  <cols>
    <col min="1" max="1" width="8.88671875" style="20"/>
    <col min="2" max="2" width="30.21875" style="20" bestFit="1" customWidth="1"/>
    <col min="3" max="16384" width="8.88671875" style="20"/>
  </cols>
  <sheetData>
    <row r="1" spans="1:7">
      <c r="A1" s="21" t="s">
        <v>64</v>
      </c>
      <c r="B1" s="20" t="s">
        <v>115</v>
      </c>
      <c r="C1" s="22"/>
      <c r="D1" s="22"/>
      <c r="G1" s="33" t="s">
        <v>3</v>
      </c>
    </row>
    <row r="2" spans="1:7">
      <c r="A2" s="19" t="s">
        <v>4</v>
      </c>
      <c r="B2" s="20" t="s">
        <v>126</v>
      </c>
      <c r="C2" s="22"/>
      <c r="D2" s="22"/>
    </row>
    <row r="3" spans="1:7">
      <c r="A3" s="21" t="s">
        <v>5</v>
      </c>
      <c r="B3" s="20" t="s">
        <v>116</v>
      </c>
      <c r="C3" s="22"/>
      <c r="D3" s="22"/>
    </row>
    <row r="4" spans="1:7">
      <c r="B4" s="23"/>
      <c r="C4" s="22"/>
      <c r="D4" s="22"/>
    </row>
    <row r="5" spans="1:7">
      <c r="B5" s="23"/>
      <c r="C5" s="22"/>
      <c r="D5" s="22"/>
    </row>
    <row r="6" spans="1:7">
      <c r="B6" s="21" t="s">
        <v>7</v>
      </c>
      <c r="C6" s="21" t="s">
        <v>98</v>
      </c>
      <c r="D6" s="21" t="s">
        <v>117</v>
      </c>
      <c r="E6" s="21"/>
      <c r="F6" s="21"/>
      <c r="G6" s="21"/>
    </row>
    <row r="7" spans="1:7">
      <c r="B7" s="26" t="s">
        <v>118</v>
      </c>
      <c r="C7" s="20">
        <v>15.969999999999999</v>
      </c>
      <c r="D7" s="20">
        <v>25.9</v>
      </c>
    </row>
    <row r="8" spans="1:7">
      <c r="B8" s="26" t="s">
        <v>119</v>
      </c>
      <c r="C8" s="20">
        <v>28.99</v>
      </c>
      <c r="D8" s="20">
        <v>24.9</v>
      </c>
    </row>
    <row r="9" spans="1:7">
      <c r="B9" s="26" t="s">
        <v>120</v>
      </c>
      <c r="C9" s="20">
        <v>21.69</v>
      </c>
      <c r="D9" s="20">
        <v>19.600000000000001</v>
      </c>
    </row>
    <row r="10" spans="1:7">
      <c r="B10" s="26" t="s">
        <v>121</v>
      </c>
      <c r="C10" s="20">
        <v>10.52</v>
      </c>
      <c r="D10" s="20">
        <v>10.199999999999999</v>
      </c>
    </row>
    <row r="11" spans="1:7">
      <c r="B11" s="26" t="s">
        <v>122</v>
      </c>
      <c r="C11" s="20">
        <v>7.08</v>
      </c>
      <c r="D11" s="20">
        <v>6</v>
      </c>
    </row>
    <row r="12" spans="1:7">
      <c r="B12" s="20" t="s">
        <v>123</v>
      </c>
      <c r="C12" s="20">
        <v>9.5</v>
      </c>
      <c r="D12" s="20">
        <v>9.3000000000000007</v>
      </c>
    </row>
    <row r="13" spans="1:7">
      <c r="B13" s="20" t="s">
        <v>124</v>
      </c>
      <c r="C13" s="20">
        <v>6.26</v>
      </c>
      <c r="D13" s="20">
        <v>4.0999999999999996</v>
      </c>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5"/>
  <sheetViews>
    <sheetView zoomScale="60" zoomScaleNormal="60" workbookViewId="0">
      <selection activeCell="M23" sqref="M23"/>
    </sheetView>
  </sheetViews>
  <sheetFormatPr defaultColWidth="8.88671875" defaultRowHeight="15"/>
  <cols>
    <col min="1" max="1" width="8.88671875" style="4"/>
    <col min="2" max="2" width="30.21875" style="4" bestFit="1" customWidth="1"/>
    <col min="3" max="16384" width="8.88671875" style="4"/>
  </cols>
  <sheetData>
    <row r="1" spans="1:63" s="1" customFormat="1" ht="15.75">
      <c r="A1" s="21" t="s">
        <v>64</v>
      </c>
      <c r="B1" s="22" t="s">
        <v>130</v>
      </c>
      <c r="C1" s="5"/>
      <c r="D1" s="5"/>
      <c r="G1" s="3" t="s">
        <v>3</v>
      </c>
    </row>
    <row r="2" spans="1:63" s="1" customFormat="1" ht="12.75">
      <c r="A2" s="19" t="s">
        <v>4</v>
      </c>
      <c r="B2" s="22" t="s">
        <v>30</v>
      </c>
      <c r="C2" s="5"/>
      <c r="D2" s="5"/>
    </row>
    <row r="3" spans="1:63" s="1" customFormat="1" ht="12.75">
      <c r="A3" s="21" t="s">
        <v>6</v>
      </c>
      <c r="B3" s="23" t="s">
        <v>131</v>
      </c>
      <c r="C3" s="5"/>
      <c r="D3" s="5"/>
    </row>
    <row r="4" spans="1:63" s="1" customFormat="1" ht="12.75">
      <c r="B4" s="6"/>
      <c r="C4" s="5"/>
      <c r="D4" s="5"/>
    </row>
    <row r="5" spans="1:63" s="21" customFormat="1" ht="12.75">
      <c r="B5" s="37"/>
      <c r="C5" s="21">
        <v>1990</v>
      </c>
      <c r="D5" s="21">
        <v>1991</v>
      </c>
      <c r="E5" s="21">
        <v>1992</v>
      </c>
      <c r="F5" s="21">
        <v>1993</v>
      </c>
      <c r="G5" s="21">
        <v>1994</v>
      </c>
      <c r="H5" s="21">
        <v>1995</v>
      </c>
      <c r="I5" s="21">
        <v>1996</v>
      </c>
      <c r="J5" s="21">
        <v>1997</v>
      </c>
      <c r="K5" s="21">
        <v>1998</v>
      </c>
      <c r="L5" s="21">
        <v>1999</v>
      </c>
      <c r="M5" s="21">
        <v>2000</v>
      </c>
      <c r="N5" s="21">
        <v>2001</v>
      </c>
      <c r="O5" s="21">
        <v>2002</v>
      </c>
      <c r="P5" s="21">
        <v>2003</v>
      </c>
      <c r="Q5" s="21">
        <v>2004</v>
      </c>
      <c r="R5" s="21">
        <v>2005</v>
      </c>
      <c r="S5" s="21">
        <v>2006</v>
      </c>
      <c r="T5" s="21">
        <v>2007</v>
      </c>
      <c r="U5" s="21">
        <v>2008</v>
      </c>
      <c r="V5" s="21">
        <v>2009</v>
      </c>
      <c r="W5" s="21">
        <v>2010</v>
      </c>
      <c r="X5" s="21">
        <v>2011</v>
      </c>
      <c r="Y5" s="21">
        <v>2012</v>
      </c>
      <c r="Z5" s="21">
        <v>2013</v>
      </c>
      <c r="AA5" s="21">
        <v>2014</v>
      </c>
      <c r="AB5" s="21">
        <v>2015</v>
      </c>
      <c r="AC5" s="21">
        <v>2016</v>
      </c>
      <c r="AD5" s="21">
        <v>2017</v>
      </c>
      <c r="AE5" s="21">
        <v>2018</v>
      </c>
      <c r="AF5" s="21">
        <v>2019</v>
      </c>
      <c r="AG5" s="21">
        <v>2020</v>
      </c>
      <c r="AH5" s="21">
        <v>2021</v>
      </c>
      <c r="AI5" s="21">
        <v>2022</v>
      </c>
      <c r="AJ5" s="21">
        <v>2023</v>
      </c>
      <c r="AK5" s="21">
        <v>2024</v>
      </c>
      <c r="AL5" s="21">
        <v>2025</v>
      </c>
      <c r="AM5" s="21">
        <v>2026</v>
      </c>
      <c r="AN5" s="21">
        <v>2027</v>
      </c>
      <c r="AO5" s="21">
        <v>2028</v>
      </c>
      <c r="AP5" s="21">
        <v>2029</v>
      </c>
      <c r="AQ5" s="21">
        <v>2030</v>
      </c>
      <c r="AR5" s="21">
        <v>2031</v>
      </c>
      <c r="AS5" s="21">
        <v>2032</v>
      </c>
      <c r="AT5" s="21">
        <v>2033</v>
      </c>
      <c r="AU5" s="21">
        <v>2034</v>
      </c>
      <c r="AV5" s="21">
        <v>2035</v>
      </c>
      <c r="AW5" s="21">
        <v>2036</v>
      </c>
      <c r="AX5" s="21">
        <v>2037</v>
      </c>
      <c r="AY5" s="21">
        <v>2038</v>
      </c>
      <c r="AZ5" s="21">
        <v>2039</v>
      </c>
      <c r="BA5" s="21">
        <v>2040</v>
      </c>
      <c r="BB5" s="21">
        <v>2041</v>
      </c>
      <c r="BC5" s="21">
        <v>2042</v>
      </c>
      <c r="BD5" s="21">
        <v>2043</v>
      </c>
      <c r="BE5" s="21">
        <v>2044</v>
      </c>
      <c r="BF5" s="21">
        <v>2045</v>
      </c>
      <c r="BG5" s="21">
        <v>2046</v>
      </c>
      <c r="BH5" s="21">
        <v>2047</v>
      </c>
      <c r="BI5" s="21">
        <v>2048</v>
      </c>
      <c r="BJ5" s="21">
        <v>2049</v>
      </c>
      <c r="BK5" s="21">
        <v>2050</v>
      </c>
    </row>
    <row r="6" spans="1:63" s="11" customFormat="1" ht="15.75">
      <c r="B6" s="26" t="s">
        <v>83</v>
      </c>
      <c r="C6" s="26">
        <v>80.786164233975569</v>
      </c>
      <c r="H6" s="26">
        <v>81.158529942973303</v>
      </c>
      <c r="K6" s="26">
        <v>80.121558087587147</v>
      </c>
      <c r="L6" s="26">
        <v>76.49571904456603</v>
      </c>
      <c r="M6" s="26">
        <v>77.973961801191678</v>
      </c>
      <c r="N6" s="26">
        <v>76.98912792149055</v>
      </c>
      <c r="O6" s="26">
        <v>72.428793294476847</v>
      </c>
      <c r="P6" s="26">
        <v>72.271559065617453</v>
      </c>
      <c r="Q6" s="26">
        <v>69.878068776877541</v>
      </c>
      <c r="R6" s="26">
        <v>68.998977056220184</v>
      </c>
      <c r="S6" s="26">
        <v>67.481095702362097</v>
      </c>
      <c r="T6" s="26">
        <v>66.15815794354998</v>
      </c>
      <c r="U6" s="26">
        <v>63.515667753083378</v>
      </c>
      <c r="V6" s="26">
        <v>60.813981927482779</v>
      </c>
      <c r="W6" s="26">
        <v>60.493603019426352</v>
      </c>
      <c r="X6" s="26">
        <v>57.809448426041492</v>
      </c>
      <c r="Y6" s="26">
        <v>57.79349053313662</v>
      </c>
      <c r="Z6" s="26">
        <v>49.724807033985002</v>
      </c>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row>
    <row r="7" spans="1:63" s="11" customFormat="1" ht="15.75">
      <c r="B7" s="26" t="s">
        <v>45</v>
      </c>
      <c r="C7" s="26"/>
      <c r="H7" s="26"/>
      <c r="K7" s="26"/>
      <c r="L7" s="26"/>
      <c r="M7" s="26"/>
      <c r="N7" s="26"/>
      <c r="O7" s="26"/>
      <c r="P7" s="26"/>
      <c r="Q7" s="26"/>
      <c r="R7" s="26"/>
      <c r="S7" s="26"/>
      <c r="T7" s="26"/>
      <c r="U7" s="26"/>
      <c r="V7" s="26"/>
      <c r="W7" s="26"/>
      <c r="X7" s="26"/>
      <c r="Y7" s="26"/>
      <c r="Z7" s="26"/>
      <c r="AA7" s="26"/>
      <c r="AB7" s="26"/>
      <c r="AC7" s="26"/>
      <c r="AD7" s="34">
        <v>44.918098867771562</v>
      </c>
      <c r="AE7" s="27">
        <v>44.393836815824429</v>
      </c>
      <c r="AF7" s="27">
        <v>43.837403144787061</v>
      </c>
      <c r="AG7" s="27">
        <v>42.522281050443446</v>
      </c>
      <c r="AH7" s="27">
        <v>41.246612618930143</v>
      </c>
      <c r="AI7" s="27">
        <v>40.00921424036224</v>
      </c>
      <c r="AJ7" s="27">
        <v>38.808937813151374</v>
      </c>
      <c r="AK7" s="27">
        <v>37.644669678756834</v>
      </c>
      <c r="AL7" s="27">
        <v>36.515329588394131</v>
      </c>
      <c r="AM7" s="27">
        <v>35.419869700742311</v>
      </c>
      <c r="AN7" s="27">
        <v>34.357273609720039</v>
      </c>
      <c r="AO7" s="27">
        <v>33.326555401428436</v>
      </c>
      <c r="AP7" s="27">
        <v>32.326758739385582</v>
      </c>
      <c r="AQ7" s="27">
        <v>31.356955977204013</v>
      </c>
      <c r="AR7" s="27">
        <v>30.416247297887892</v>
      </c>
      <c r="AS7" s="27">
        <v>29.503759878951257</v>
      </c>
      <c r="AT7" s="26"/>
      <c r="AU7" s="26"/>
      <c r="AV7" s="26"/>
      <c r="AW7" s="26"/>
      <c r="AX7" s="26"/>
      <c r="AY7" s="26"/>
      <c r="AZ7" s="26"/>
      <c r="BA7" s="26"/>
      <c r="BB7" s="26"/>
      <c r="BC7" s="26"/>
      <c r="BD7" s="26"/>
      <c r="BE7" s="26"/>
      <c r="BF7" s="26"/>
      <c r="BG7" s="26"/>
      <c r="BH7" s="26"/>
      <c r="BI7" s="26"/>
      <c r="BJ7" s="26"/>
      <c r="BK7" s="26"/>
    </row>
    <row r="8" spans="1:63" s="11" customFormat="1" ht="15.75">
      <c r="B8" s="26" t="s">
        <v>61</v>
      </c>
      <c r="C8" s="26"/>
      <c r="H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v>29.503759878951257</v>
      </c>
      <c r="AT8" s="26">
        <v>28.51760608592771</v>
      </c>
      <c r="AU8" s="26">
        <v>27.564414169881356</v>
      </c>
      <c r="AV8" s="26">
        <v>26.643082390554699</v>
      </c>
      <c r="AW8" s="26">
        <v>25.752545833008043</v>
      </c>
      <c r="AX8" s="26">
        <v>24.891775176744947</v>
      </c>
      <c r="AY8" s="26">
        <v>24.059775505979289</v>
      </c>
      <c r="AZ8" s="26">
        <v>23.255585159668758</v>
      </c>
      <c r="BA8" s="26">
        <v>22.478274619985616</v>
      </c>
      <c r="BB8" s="26">
        <v>21.726945437939964</v>
      </c>
      <c r="BC8" s="26">
        <v>21.000729194913728</v>
      </c>
      <c r="BD8" s="26">
        <v>20.29878649890502</v>
      </c>
      <c r="BE8" s="26">
        <v>19.620306014322729</v>
      </c>
      <c r="BF8" s="26">
        <v>18.964503524209903</v>
      </c>
      <c r="BG8" s="26">
        <v>18.330621023812029</v>
      </c>
      <c r="BH8" s="26">
        <v>17.717925844442505</v>
      </c>
      <c r="BI8" s="26">
        <v>17.125709806632614</v>
      </c>
      <c r="BJ8" s="26">
        <v>16.553288401587213</v>
      </c>
      <c r="BK8" s="26">
        <v>15.999999999999998</v>
      </c>
    </row>
    <row r="9" spans="1:63" s="11" customFormat="1" ht="15.75">
      <c r="B9" s="26" t="s">
        <v>93</v>
      </c>
      <c r="C9" s="26"/>
      <c r="H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v>16</v>
      </c>
    </row>
    <row r="10" spans="1:63" s="11" customFormat="1" ht="15.75">
      <c r="B10" s="26" t="s">
        <v>125</v>
      </c>
      <c r="C10" s="26">
        <v>70.201208742036087</v>
      </c>
      <c r="H10" s="26">
        <v>67.761637218750977</v>
      </c>
      <c r="K10" s="26">
        <v>67.680513107992937</v>
      </c>
      <c r="L10" s="26">
        <v>63.308517821525982</v>
      </c>
      <c r="M10" s="26">
        <v>65.456951924512836</v>
      </c>
      <c r="N10" s="26">
        <v>64.798409408956076</v>
      </c>
      <c r="O10" s="26">
        <v>60.914287541347647</v>
      </c>
      <c r="P10" s="26">
        <v>60.506330748314767</v>
      </c>
      <c r="Q10" s="26">
        <v>58.460200245494015</v>
      </c>
      <c r="R10" s="26">
        <v>58.562978313111337</v>
      </c>
      <c r="S10" s="26">
        <v>57.769562943361329</v>
      </c>
      <c r="T10" s="26">
        <v>57.466178761175151</v>
      </c>
      <c r="U10" s="26">
        <v>55.325880221079707</v>
      </c>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row>
    <row r="11" spans="1:63">
      <c r="B11" s="1"/>
      <c r="C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row>
    <row r="12" spans="1:63">
      <c r="B12" s="1"/>
      <c r="C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row>
    <row r="13" spans="1:63">
      <c r="B13" s="1"/>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row>
    <row r="14" spans="1:63">
      <c r="B14" s="1"/>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row>
    <row r="15" spans="1:63">
      <c r="B15" s="1"/>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58"/>
  <sheetViews>
    <sheetView zoomScale="80" zoomScaleNormal="80" workbookViewId="0">
      <selection activeCell="H20" sqref="H20"/>
    </sheetView>
  </sheetViews>
  <sheetFormatPr defaultColWidth="8.88671875" defaultRowHeight="15"/>
  <cols>
    <col min="1" max="1" width="8.88671875" style="4"/>
    <col min="2" max="2" width="29.44140625" style="4" customWidth="1"/>
    <col min="3" max="16384" width="8.88671875" style="4"/>
  </cols>
  <sheetData>
    <row r="1" spans="1:114" s="8" customFormat="1" ht="12.75">
      <c r="A1" s="21" t="s">
        <v>64</v>
      </c>
      <c r="B1" s="24" t="s">
        <v>133</v>
      </c>
      <c r="G1" s="9" t="s">
        <v>3</v>
      </c>
    </row>
    <row r="2" spans="1:114" s="8" customFormat="1" ht="12.75">
      <c r="A2" s="19" t="s">
        <v>4</v>
      </c>
      <c r="B2" s="20" t="s">
        <v>132</v>
      </c>
    </row>
    <row r="3" spans="1:114" s="8" customFormat="1" ht="12.75">
      <c r="A3" s="21" t="s">
        <v>6</v>
      </c>
      <c r="B3" s="20" t="s">
        <v>134</v>
      </c>
    </row>
    <row r="4" spans="1:114">
      <c r="A4" s="18"/>
    </row>
    <row r="5" spans="1:114" s="74" customFormat="1" ht="12.75">
      <c r="B5" s="75" t="s">
        <v>73</v>
      </c>
      <c r="D5" s="75">
        <v>1990</v>
      </c>
      <c r="E5" s="75">
        <v>1991</v>
      </c>
      <c r="F5" s="75">
        <v>1992</v>
      </c>
      <c r="G5" s="75">
        <v>1993</v>
      </c>
      <c r="H5" s="75">
        <v>1994</v>
      </c>
      <c r="I5" s="75">
        <v>1995</v>
      </c>
      <c r="J5" s="75">
        <v>1996</v>
      </c>
      <c r="K5" s="75">
        <v>1997</v>
      </c>
      <c r="L5" s="75">
        <v>1998</v>
      </c>
      <c r="M5" s="75">
        <v>1999</v>
      </c>
      <c r="N5" s="75">
        <v>2000</v>
      </c>
      <c r="O5" s="75">
        <v>2001</v>
      </c>
      <c r="P5" s="75">
        <v>2002</v>
      </c>
      <c r="Q5" s="75">
        <v>2003</v>
      </c>
      <c r="R5" s="75">
        <v>2004</v>
      </c>
      <c r="S5" s="75">
        <v>2005</v>
      </c>
      <c r="T5" s="75">
        <v>2006</v>
      </c>
      <c r="U5" s="75">
        <v>2007</v>
      </c>
      <c r="V5" s="75">
        <v>2008</v>
      </c>
      <c r="W5" s="75">
        <v>2009</v>
      </c>
      <c r="X5" s="75">
        <v>2010</v>
      </c>
      <c r="Y5" s="75">
        <v>2011</v>
      </c>
      <c r="Z5" s="75">
        <v>2012</v>
      </c>
      <c r="AA5" s="75">
        <v>2013</v>
      </c>
      <c r="AB5" s="75">
        <v>2014</v>
      </c>
      <c r="AC5" s="75">
        <v>2015</v>
      </c>
      <c r="AD5" s="75">
        <v>2016</v>
      </c>
      <c r="AE5" s="75">
        <v>2017</v>
      </c>
      <c r="AF5" s="75">
        <v>2018</v>
      </c>
      <c r="AG5" s="75">
        <v>2019</v>
      </c>
      <c r="AH5" s="75">
        <v>2020</v>
      </c>
      <c r="AI5" s="75">
        <v>2021</v>
      </c>
      <c r="AJ5" s="75">
        <v>2022</v>
      </c>
      <c r="AK5" s="75">
        <v>2023</v>
      </c>
      <c r="AL5" s="75">
        <v>2024</v>
      </c>
      <c r="AM5" s="75">
        <v>2025</v>
      </c>
      <c r="AN5" s="75">
        <v>2026</v>
      </c>
      <c r="AO5" s="75">
        <v>2027</v>
      </c>
      <c r="AP5" s="75">
        <v>2028</v>
      </c>
      <c r="AQ5" s="75">
        <v>2029</v>
      </c>
      <c r="AR5" s="75">
        <v>2030</v>
      </c>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row>
    <row r="6" spans="1:114" s="22" customFormat="1" ht="12.75">
      <c r="B6" s="71" t="s">
        <v>76</v>
      </c>
      <c r="C6" s="22" t="s">
        <v>77</v>
      </c>
      <c r="D6" s="70"/>
      <c r="E6" s="70"/>
      <c r="F6" s="70"/>
      <c r="G6" s="70"/>
      <c r="H6" s="70"/>
      <c r="I6" s="70"/>
      <c r="J6" s="70"/>
      <c r="K6" s="70"/>
      <c r="L6" s="70"/>
      <c r="M6" s="70"/>
      <c r="N6" s="70"/>
      <c r="O6" s="70"/>
      <c r="P6" s="70"/>
      <c r="Q6" s="70"/>
      <c r="R6" s="70"/>
      <c r="S6" s="70"/>
      <c r="T6" s="70"/>
      <c r="U6" s="70"/>
      <c r="V6" s="70"/>
      <c r="W6" s="70"/>
      <c r="X6" s="70">
        <v>47.35151867716985</v>
      </c>
      <c r="Y6" s="70">
        <v>48.234058176630725</v>
      </c>
      <c r="Z6" s="70">
        <v>48.435785568967496</v>
      </c>
      <c r="AA6" s="70">
        <v>49.027577590617099</v>
      </c>
      <c r="AB6" s="70">
        <v>49.600115487949424</v>
      </c>
      <c r="AC6" s="70">
        <v>50.142958770955332</v>
      </c>
      <c r="AD6" s="70">
        <v>50.762524691723918</v>
      </c>
      <c r="AE6" s="70">
        <v>51.389856450108283</v>
      </c>
      <c r="AF6" s="70">
        <v>52.023892185822561</v>
      </c>
      <c r="AG6" s="70">
        <v>52.654265340690195</v>
      </c>
      <c r="AH6" s="70">
        <v>53.276624142310993</v>
      </c>
      <c r="AI6" s="70">
        <v>54.059696561661376</v>
      </c>
      <c r="AJ6" s="70">
        <v>54.830324039501598</v>
      </c>
      <c r="AK6" s="70">
        <v>55.617567402570508</v>
      </c>
      <c r="AL6" s="70">
        <v>56.412979639199463</v>
      </c>
      <c r="AM6" s="70">
        <v>57.207175589249083</v>
      </c>
      <c r="AN6" s="70">
        <v>57.979934432054968</v>
      </c>
      <c r="AO6" s="70">
        <v>58.759345639225003</v>
      </c>
      <c r="AP6" s="70">
        <v>59.542518422220688</v>
      </c>
      <c r="AQ6" s="70">
        <v>60.328580640620075</v>
      </c>
      <c r="AR6" s="70">
        <v>61.12277206387953</v>
      </c>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row>
    <row r="7" spans="1:114" s="22" customFormat="1" ht="12.75">
      <c r="C7" s="22" t="s">
        <v>78</v>
      </c>
      <c r="D7" s="70"/>
      <c r="E7" s="70"/>
      <c r="F7" s="70"/>
      <c r="G7" s="70"/>
      <c r="H7" s="70"/>
      <c r="I7" s="70"/>
      <c r="J7" s="70"/>
      <c r="K7" s="70"/>
      <c r="L7" s="70"/>
      <c r="M7" s="70"/>
      <c r="N7" s="70"/>
      <c r="O7" s="70"/>
      <c r="P7" s="70"/>
      <c r="Q7" s="70"/>
      <c r="R7" s="70"/>
      <c r="S7" s="70"/>
      <c r="T7" s="70"/>
      <c r="U7" s="70"/>
      <c r="V7" s="70"/>
      <c r="W7" s="70"/>
      <c r="X7" s="70">
        <v>47.35151867716985</v>
      </c>
      <c r="Y7" s="70">
        <v>48.22587140960718</v>
      </c>
      <c r="Z7" s="70">
        <v>48.380288556158298</v>
      </c>
      <c r="AA7" s="70">
        <v>48.82079181241636</v>
      </c>
      <c r="AB7" s="70">
        <v>49.243106938236771</v>
      </c>
      <c r="AC7" s="70">
        <v>49.635727449730787</v>
      </c>
      <c r="AD7" s="70">
        <v>50.100365374942747</v>
      </c>
      <c r="AE7" s="70">
        <v>50.572769137770493</v>
      </c>
      <c r="AF7" s="70">
        <v>51.048228639757788</v>
      </c>
      <c r="AG7" s="70">
        <v>51.520025560898461</v>
      </c>
      <c r="AH7" s="70">
        <v>51.983808128792276</v>
      </c>
      <c r="AI7" s="70">
        <v>52.558894417856941</v>
      </c>
      <c r="AJ7" s="70">
        <v>53.121535765411458</v>
      </c>
      <c r="AK7" s="70">
        <v>53.700792998194665</v>
      </c>
      <c r="AL7" s="70">
        <v>54.288219104537916</v>
      </c>
      <c r="AM7" s="70">
        <v>54.874428924301824</v>
      </c>
      <c r="AN7" s="70">
        <v>55.482656237681326</v>
      </c>
      <c r="AO7" s="70">
        <v>56.09753591542497</v>
      </c>
      <c r="AP7" s="70">
        <v>56.716177168994278</v>
      </c>
      <c r="AQ7" s="70">
        <v>57.337707857967274</v>
      </c>
      <c r="AR7" s="70">
        <v>57.967367751800317</v>
      </c>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row>
    <row r="8" spans="1:114" s="22" customFormat="1" ht="12.75">
      <c r="B8" s="71" t="s">
        <v>79</v>
      </c>
      <c r="C8" s="22" t="s">
        <v>77</v>
      </c>
      <c r="D8" s="70"/>
      <c r="E8" s="70"/>
      <c r="F8" s="70"/>
      <c r="G8" s="70"/>
      <c r="H8" s="70"/>
      <c r="I8" s="70"/>
      <c r="J8" s="70"/>
      <c r="K8" s="70"/>
      <c r="L8" s="70"/>
      <c r="M8" s="70"/>
      <c r="N8" s="70"/>
      <c r="O8" s="70"/>
      <c r="P8" s="70"/>
      <c r="Q8" s="70"/>
      <c r="R8" s="70"/>
      <c r="S8" s="70"/>
      <c r="T8" s="70"/>
      <c r="U8" s="70"/>
      <c r="V8" s="70"/>
      <c r="W8" s="70"/>
      <c r="X8" s="70">
        <v>47.316689942468983</v>
      </c>
      <c r="Y8" s="70">
        <v>48.140356022496157</v>
      </c>
      <c r="Z8" s="70">
        <v>48.360123536793701</v>
      </c>
      <c r="AA8" s="70">
        <v>48.850774090855609</v>
      </c>
      <c r="AB8" s="70">
        <v>49.304607227779449</v>
      </c>
      <c r="AC8" s="70">
        <v>49.72771534781883</v>
      </c>
      <c r="AD8" s="70">
        <v>50.212003637459262</v>
      </c>
      <c r="AE8" s="70">
        <v>50.703430270596016</v>
      </c>
      <c r="AF8" s="70">
        <v>51.202787494839264</v>
      </c>
      <c r="AG8" s="70">
        <v>51.695969866850838</v>
      </c>
      <c r="AH8" s="70">
        <v>52.172242916122862</v>
      </c>
      <c r="AI8" s="70">
        <v>52.146010767741721</v>
      </c>
      <c r="AJ8" s="70">
        <v>52.465710326670155</v>
      </c>
      <c r="AK8" s="70">
        <v>52.787930229183644</v>
      </c>
      <c r="AL8" s="70">
        <v>53.114859322432224</v>
      </c>
      <c r="AM8" s="70">
        <v>53.44124946993702</v>
      </c>
      <c r="AN8" s="70">
        <v>53.675441013893128</v>
      </c>
      <c r="AO8" s="70">
        <v>53.913329809127696</v>
      </c>
      <c r="AP8" s="70">
        <v>54.151955888720309</v>
      </c>
      <c r="AQ8" s="70">
        <v>54.390309816104683</v>
      </c>
      <c r="AR8" s="70">
        <v>54.629455956373391</v>
      </c>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row>
    <row r="9" spans="1:114" s="22" customFormat="1" ht="12.75">
      <c r="C9" s="22" t="s">
        <v>78</v>
      </c>
      <c r="D9" s="70"/>
      <c r="E9" s="70"/>
      <c r="F9" s="70"/>
      <c r="G9" s="70"/>
      <c r="H9" s="70"/>
      <c r="I9" s="70"/>
      <c r="J9" s="70"/>
      <c r="K9" s="70"/>
      <c r="L9" s="70"/>
      <c r="M9" s="70"/>
      <c r="N9" s="70"/>
      <c r="O9" s="70"/>
      <c r="P9" s="70"/>
      <c r="Q9" s="70"/>
      <c r="R9" s="70"/>
      <c r="S9" s="70"/>
      <c r="T9" s="70"/>
      <c r="U9" s="70"/>
      <c r="V9" s="70"/>
      <c r="W9" s="70"/>
      <c r="X9" s="70">
        <v>47.316689942468983</v>
      </c>
      <c r="Y9" s="70">
        <v>48.095627518990725</v>
      </c>
      <c r="Z9" s="70">
        <v>48.270642135660466</v>
      </c>
      <c r="AA9" s="70">
        <v>48.663161904061099</v>
      </c>
      <c r="AB9" s="70">
        <v>49.019538045136869</v>
      </c>
      <c r="AC9" s="70">
        <v>49.345164919871415</v>
      </c>
      <c r="AD9" s="70">
        <v>49.721225038254047</v>
      </c>
      <c r="AE9" s="70">
        <v>50.089393294445955</v>
      </c>
      <c r="AF9" s="70">
        <v>50.465466402509399</v>
      </c>
      <c r="AG9" s="70">
        <v>50.839039247192751</v>
      </c>
      <c r="AH9" s="70">
        <v>51.205540183109498</v>
      </c>
      <c r="AI9" s="70">
        <v>51.168361576772213</v>
      </c>
      <c r="AJ9" s="70">
        <v>51.268270768591229</v>
      </c>
      <c r="AK9" s="70">
        <v>51.355224927857421</v>
      </c>
      <c r="AL9" s="70">
        <v>51.447004190695424</v>
      </c>
      <c r="AM9" s="70">
        <v>51.538379480475612</v>
      </c>
      <c r="AN9" s="70">
        <v>51.636116509406087</v>
      </c>
      <c r="AO9" s="70">
        <v>51.737695429917707</v>
      </c>
      <c r="AP9" s="70">
        <v>51.840159774520195</v>
      </c>
      <c r="AQ9" s="70">
        <v>51.942502660072428</v>
      </c>
      <c r="AR9" s="70">
        <v>52.045790029734071</v>
      </c>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row>
    <row r="10" spans="1:114" s="22" customFormat="1" ht="12.75">
      <c r="B10" s="22" t="s">
        <v>80</v>
      </c>
      <c r="C10" s="22" t="s">
        <v>75</v>
      </c>
      <c r="D10" s="70"/>
      <c r="E10" s="70"/>
      <c r="F10" s="70"/>
      <c r="G10" s="70"/>
      <c r="H10" s="70"/>
      <c r="I10" s="70"/>
      <c r="J10" s="70"/>
      <c r="K10" s="70"/>
      <c r="L10" s="70"/>
      <c r="M10" s="70"/>
      <c r="N10" s="70"/>
      <c r="O10" s="70"/>
      <c r="P10" s="70"/>
      <c r="Q10" s="70"/>
      <c r="R10" s="70"/>
      <c r="S10" s="70"/>
      <c r="T10" s="70"/>
      <c r="U10" s="70"/>
      <c r="V10" s="70"/>
      <c r="W10" s="70"/>
      <c r="X10" s="70">
        <v>46.686599100000002</v>
      </c>
      <c r="Y10" s="70">
        <v>46.039706546285665</v>
      </c>
      <c r="Z10" s="70">
        <v>45.39281399257132</v>
      </c>
      <c r="AA10" s="70">
        <v>44.745921438856982</v>
      </c>
      <c r="AB10" s="70">
        <v>44.099028885142644</v>
      </c>
      <c r="AC10" s="70">
        <v>43.452136331428306</v>
      </c>
      <c r="AD10" s="70">
        <v>42.805243777713962</v>
      </c>
      <c r="AE10" s="70">
        <v>42.158351223999624</v>
      </c>
      <c r="AF10" s="70">
        <v>41.511458670285286</v>
      </c>
      <c r="AG10" s="70">
        <v>40.864566116570941</v>
      </c>
      <c r="AH10" s="70">
        <v>40.217673562856604</v>
      </c>
      <c r="AI10" s="70">
        <v>39.032596265146942</v>
      </c>
      <c r="AJ10" s="70">
        <v>37.847518967437281</v>
      </c>
      <c r="AK10" s="70">
        <v>36.66244166972762</v>
      </c>
      <c r="AL10" s="70">
        <v>35.477364372017959</v>
      </c>
      <c r="AM10" s="70">
        <v>34.292287074308305</v>
      </c>
      <c r="AN10" s="70">
        <v>33.107209776598644</v>
      </c>
      <c r="AO10" s="70">
        <v>31.92213247888898</v>
      </c>
      <c r="AP10" s="70">
        <v>30.737055181179322</v>
      </c>
      <c r="AQ10" s="70">
        <v>29.551977883469661</v>
      </c>
      <c r="AR10" s="70">
        <v>28.36690058576</v>
      </c>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row>
    <row r="11" spans="1:114" s="22" customFormat="1" ht="12.75">
      <c r="C11" s="22" t="s">
        <v>81</v>
      </c>
      <c r="D11" s="70"/>
      <c r="E11" s="70"/>
      <c r="F11" s="70"/>
      <c r="G11" s="70"/>
      <c r="H11" s="70"/>
      <c r="I11" s="70"/>
      <c r="J11" s="70"/>
      <c r="K11" s="70"/>
      <c r="L11" s="70"/>
      <c r="M11" s="70"/>
      <c r="N11" s="70"/>
      <c r="O11" s="70"/>
      <c r="P11" s="70"/>
      <c r="Q11" s="70"/>
      <c r="R11" s="70"/>
      <c r="S11" s="70"/>
      <c r="T11" s="70"/>
      <c r="U11" s="70"/>
      <c r="V11" s="70"/>
      <c r="W11" s="70"/>
      <c r="X11" s="70">
        <v>48.096179095742599</v>
      </c>
      <c r="Y11" s="70">
        <v>47.762472557668339</v>
      </c>
      <c r="Z11" s="70">
        <v>47.428766019594079</v>
      </c>
      <c r="AA11" s="70">
        <v>47.095059481519819</v>
      </c>
      <c r="AB11" s="70">
        <v>46.761352943445559</v>
      </c>
      <c r="AC11" s="70">
        <v>46.427646405371298</v>
      </c>
      <c r="AD11" s="70">
        <v>46.093939867297038</v>
      </c>
      <c r="AE11" s="70">
        <v>45.760233329222778</v>
      </c>
      <c r="AF11" s="70">
        <v>45.426526791148518</v>
      </c>
      <c r="AG11" s="70">
        <v>45.092820253074258</v>
      </c>
      <c r="AH11" s="70">
        <v>44.759113714999998</v>
      </c>
      <c r="AI11" s="70">
        <v>44.057242677349997</v>
      </c>
      <c r="AJ11" s="70">
        <v>43.355371639699996</v>
      </c>
      <c r="AK11" s="70">
        <v>42.653500602050002</v>
      </c>
      <c r="AL11" s="70">
        <v>41.951629564400001</v>
      </c>
      <c r="AM11" s="70">
        <v>41.24975852675</v>
      </c>
      <c r="AN11" s="70">
        <v>40.547887489099999</v>
      </c>
      <c r="AO11" s="70">
        <v>39.846016451449998</v>
      </c>
      <c r="AP11" s="70">
        <v>39.144145413800004</v>
      </c>
      <c r="AQ11" s="70">
        <v>38.442274376150003</v>
      </c>
      <c r="AR11" s="70">
        <v>37.740403338500002</v>
      </c>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row>
    <row r="12" spans="1:114" s="22" customFormat="1" ht="12.75">
      <c r="C12" s="22" t="s">
        <v>74</v>
      </c>
      <c r="D12" s="70"/>
      <c r="E12" s="70"/>
      <c r="F12" s="70"/>
      <c r="G12" s="70"/>
      <c r="H12" s="70"/>
      <c r="I12" s="70"/>
      <c r="J12" s="70"/>
      <c r="K12" s="70"/>
      <c r="L12" s="70"/>
      <c r="M12" s="70"/>
      <c r="N12" s="70"/>
      <c r="O12" s="70"/>
      <c r="P12" s="70"/>
      <c r="Q12" s="70"/>
      <c r="R12" s="70"/>
      <c r="S12" s="70"/>
      <c r="T12" s="70"/>
      <c r="U12" s="70"/>
      <c r="V12" s="70"/>
      <c r="W12" s="70"/>
      <c r="X12" s="70">
        <v>50.023249223299999</v>
      </c>
      <c r="Y12" s="70">
        <v>49.763570639055068</v>
      </c>
      <c r="Z12" s="70">
        <v>49.503892054810137</v>
      </c>
      <c r="AA12" s="70">
        <v>49.244213470565207</v>
      </c>
      <c r="AB12" s="70">
        <v>48.984534886320276</v>
      </c>
      <c r="AC12" s="70">
        <v>48.724856302075352</v>
      </c>
      <c r="AD12" s="70">
        <v>48.465177717830421</v>
      </c>
      <c r="AE12" s="70">
        <v>48.205499133585491</v>
      </c>
      <c r="AF12" s="70">
        <v>47.94582054934056</v>
      </c>
      <c r="AG12" s="70">
        <v>47.686141965095629</v>
      </c>
      <c r="AH12" s="70">
        <v>47.426463380850699</v>
      </c>
      <c r="AI12" s="70">
        <v>47.22304642276562</v>
      </c>
      <c r="AJ12" s="70">
        <v>47.019629464680541</v>
      </c>
      <c r="AK12" s="70">
        <v>46.816212506595456</v>
      </c>
      <c r="AL12" s="70">
        <v>46.612795548510377</v>
      </c>
      <c r="AM12" s="70">
        <v>46.409378590425298</v>
      </c>
      <c r="AN12" s="70">
        <v>46.20596163234022</v>
      </c>
      <c r="AO12" s="70">
        <v>46.002544674255141</v>
      </c>
      <c r="AP12" s="70">
        <v>45.799127716170055</v>
      </c>
      <c r="AQ12" s="70">
        <v>45.595710758084977</v>
      </c>
      <c r="AR12" s="70">
        <v>45.392293799999898</v>
      </c>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row>
    <row r="13" spans="1:114" s="22" customFormat="1" ht="12.75">
      <c r="B13" s="22" t="s">
        <v>82</v>
      </c>
      <c r="C13" s="22" t="s">
        <v>75</v>
      </c>
      <c r="D13" s="70"/>
      <c r="E13" s="70"/>
      <c r="F13" s="70"/>
      <c r="G13" s="70"/>
      <c r="H13" s="70"/>
      <c r="I13" s="70"/>
      <c r="J13" s="70"/>
      <c r="K13" s="70"/>
      <c r="L13" s="70"/>
      <c r="M13" s="70"/>
      <c r="N13" s="70"/>
      <c r="O13" s="70"/>
      <c r="P13" s="70"/>
      <c r="Q13" s="70"/>
      <c r="R13" s="70"/>
      <c r="S13" s="70"/>
      <c r="T13" s="70"/>
      <c r="U13" s="70"/>
      <c r="V13" s="70"/>
      <c r="W13" s="70"/>
      <c r="X13" s="70">
        <v>47.276624956523811</v>
      </c>
      <c r="Y13" s="70">
        <v>46.236239057118098</v>
      </c>
      <c r="Z13" s="70">
        <v>45.195853157712385</v>
      </c>
      <c r="AA13" s="70">
        <v>44.155467258306665</v>
      </c>
      <c r="AB13" s="70">
        <v>43.115081358900952</v>
      </c>
      <c r="AC13" s="70">
        <v>42.074695459495238</v>
      </c>
      <c r="AD13" s="70">
        <v>41.034309560089525</v>
      </c>
      <c r="AE13" s="70">
        <v>39.993923660683812</v>
      </c>
      <c r="AF13" s="70">
        <v>38.953537761278099</v>
      </c>
      <c r="AG13" s="70">
        <v>37.913151861872379</v>
      </c>
      <c r="AH13" s="70">
        <v>36.872765962466666</v>
      </c>
      <c r="AI13" s="70">
        <v>35.935955287472382</v>
      </c>
      <c r="AJ13" s="70">
        <v>34.999144612478091</v>
      </c>
      <c r="AK13" s="70">
        <v>34.062333937483807</v>
      </c>
      <c r="AL13" s="70">
        <v>33.125523262489523</v>
      </c>
      <c r="AM13" s="70">
        <v>32.188712587495239</v>
      </c>
      <c r="AN13" s="70">
        <v>31.251901912500951</v>
      </c>
      <c r="AO13" s="70">
        <v>30.315091237506664</v>
      </c>
      <c r="AP13" s="70">
        <v>29.37828056251238</v>
      </c>
      <c r="AQ13" s="70">
        <v>28.441469887518096</v>
      </c>
      <c r="AR13" s="70">
        <v>27.504659212523809</v>
      </c>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row>
    <row r="14" spans="1:114" s="22" customFormat="1" ht="12.75">
      <c r="C14" s="22" t="s">
        <v>81</v>
      </c>
      <c r="D14" s="70"/>
      <c r="E14" s="70"/>
      <c r="F14" s="70"/>
      <c r="G14" s="70"/>
      <c r="H14" s="70"/>
      <c r="I14" s="70"/>
      <c r="J14" s="70"/>
      <c r="K14" s="70"/>
      <c r="L14" s="70"/>
      <c r="M14" s="70"/>
      <c r="N14" s="70"/>
      <c r="O14" s="70"/>
      <c r="P14" s="70"/>
      <c r="Q14" s="70"/>
      <c r="R14" s="70"/>
      <c r="S14" s="70"/>
      <c r="T14" s="70"/>
      <c r="U14" s="70"/>
      <c r="V14" s="70"/>
      <c r="W14" s="70"/>
      <c r="X14" s="70">
        <v>47.423306384952369</v>
      </c>
      <c r="Y14" s="70">
        <v>46.687813308790467</v>
      </c>
      <c r="Z14" s="70">
        <v>45.952320232628558</v>
      </c>
      <c r="AA14" s="70">
        <v>45.216827156466657</v>
      </c>
      <c r="AB14" s="70">
        <v>44.481334080304755</v>
      </c>
      <c r="AC14" s="70">
        <v>43.745841004142846</v>
      </c>
      <c r="AD14" s="70">
        <v>43.010347927980945</v>
      </c>
      <c r="AE14" s="70">
        <v>42.274854851819043</v>
      </c>
      <c r="AF14" s="70">
        <v>41.539361775657142</v>
      </c>
      <c r="AG14" s="70">
        <v>40.803868699495233</v>
      </c>
      <c r="AH14" s="70">
        <v>40.068375623333331</v>
      </c>
      <c r="AI14" s="70">
        <v>39.150756568614284</v>
      </c>
      <c r="AJ14" s="70">
        <v>38.233137513895237</v>
      </c>
      <c r="AK14" s="70">
        <v>37.315518459176189</v>
      </c>
      <c r="AL14" s="70">
        <v>36.397899404457142</v>
      </c>
      <c r="AM14" s="70">
        <v>35.480280349738095</v>
      </c>
      <c r="AN14" s="70">
        <v>34.562661295019041</v>
      </c>
      <c r="AO14" s="70">
        <v>33.645042240299993</v>
      </c>
      <c r="AP14" s="70">
        <v>32.727423185580946</v>
      </c>
      <c r="AQ14" s="70">
        <v>31.809804130861899</v>
      </c>
      <c r="AR14" s="70">
        <v>30.892185076142852</v>
      </c>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row>
    <row r="15" spans="1:114" s="22" customFormat="1" ht="12.75">
      <c r="C15" s="22" t="s">
        <v>74</v>
      </c>
      <c r="D15" s="70"/>
      <c r="E15" s="70"/>
      <c r="F15" s="70"/>
      <c r="G15" s="70"/>
      <c r="H15" s="70"/>
      <c r="I15" s="70"/>
      <c r="J15" s="70"/>
      <c r="K15" s="70"/>
      <c r="L15" s="70"/>
      <c r="M15" s="70"/>
      <c r="N15" s="70"/>
      <c r="O15" s="70"/>
      <c r="P15" s="70"/>
      <c r="Q15" s="70"/>
      <c r="R15" s="70"/>
      <c r="S15" s="70"/>
      <c r="T15" s="70"/>
      <c r="U15" s="70"/>
      <c r="V15" s="70"/>
      <c r="W15" s="70"/>
      <c r="X15" s="70">
        <v>49.91859401366667</v>
      </c>
      <c r="Y15" s="70">
        <v>49.601246309703811</v>
      </c>
      <c r="Z15" s="70">
        <v>49.283898605740958</v>
      </c>
      <c r="AA15" s="70">
        <v>48.966550901778099</v>
      </c>
      <c r="AB15" s="70">
        <v>48.64920319781524</v>
      </c>
      <c r="AC15" s="70">
        <v>48.331855493852387</v>
      </c>
      <c r="AD15" s="70">
        <v>48.014507789889528</v>
      </c>
      <c r="AE15" s="70">
        <v>47.697160085926669</v>
      </c>
      <c r="AF15" s="70">
        <v>47.379812381963809</v>
      </c>
      <c r="AG15" s="70">
        <v>47.062464678000957</v>
      </c>
      <c r="AH15" s="70">
        <v>46.745116974038098</v>
      </c>
      <c r="AI15" s="70">
        <v>45.643235458569528</v>
      </c>
      <c r="AJ15" s="70">
        <v>44.541353943100951</v>
      </c>
      <c r="AK15" s="70">
        <v>43.439472427632381</v>
      </c>
      <c r="AL15" s="70">
        <v>42.337590912163812</v>
      </c>
      <c r="AM15" s="70">
        <v>41.235709396695242</v>
      </c>
      <c r="AN15" s="70">
        <v>40.133827881226665</v>
      </c>
      <c r="AO15" s="70">
        <v>39.031946365758095</v>
      </c>
      <c r="AP15" s="70">
        <v>37.930064850289526</v>
      </c>
      <c r="AQ15" s="70">
        <v>36.828183334820949</v>
      </c>
      <c r="AR15" s="70">
        <v>35.726301819352379</v>
      </c>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row>
    <row r="16" spans="1:114" s="22" customFormat="1" ht="12.75">
      <c r="B16" s="73" t="s">
        <v>83</v>
      </c>
      <c r="C16" s="69"/>
      <c r="D16" s="70">
        <v>35.588198437185362</v>
      </c>
      <c r="E16" s="70">
        <v>35.967570181445943</v>
      </c>
      <c r="F16" s="70">
        <v>35.178510241029606</v>
      </c>
      <c r="G16" s="70">
        <v>35.479060664269433</v>
      </c>
      <c r="H16" s="70">
        <v>35.619284656582501</v>
      </c>
      <c r="I16" s="70">
        <v>36.323268877719642</v>
      </c>
      <c r="J16" s="70">
        <v>37.051274009003343</v>
      </c>
      <c r="K16" s="70">
        <v>37.257748870204615</v>
      </c>
      <c r="L16" s="70">
        <v>37.498401527280841</v>
      </c>
      <c r="M16" s="70">
        <v>37.773511347074511</v>
      </c>
      <c r="N16" s="70">
        <v>39.037818480994858</v>
      </c>
      <c r="O16" s="70">
        <v>39.170382853304197</v>
      </c>
      <c r="P16" s="70">
        <v>39.791429951646322</v>
      </c>
      <c r="Q16" s="70">
        <v>41.174500133603793</v>
      </c>
      <c r="R16" s="70">
        <v>42.613802448671215</v>
      </c>
      <c r="S16" s="70">
        <v>43.662193455976031</v>
      </c>
      <c r="T16" s="70">
        <v>44.809064687848192</v>
      </c>
      <c r="U16" s="70">
        <v>45.836779259349562</v>
      </c>
      <c r="V16" s="70">
        <v>46.078802815959939</v>
      </c>
      <c r="W16" s="70">
        <v>45.623375758823258</v>
      </c>
      <c r="X16" s="70">
        <v>47.285396291984249</v>
      </c>
      <c r="Y16" s="70">
        <v>48.170409687113853</v>
      </c>
      <c r="Z16" s="70">
        <v>48.388280405034259</v>
      </c>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row>
    <row r="17" spans="1:114">
      <c r="A17" s="18"/>
    </row>
    <row r="18" spans="1:114">
      <c r="A18" s="18"/>
    </row>
    <row r="19" spans="1:114">
      <c r="A19" s="18"/>
    </row>
    <row r="20" spans="1:114">
      <c r="A20" s="18"/>
    </row>
    <row r="21" spans="1:114">
      <c r="A21" s="18"/>
    </row>
    <row r="22" spans="1:114">
      <c r="A22" s="18"/>
    </row>
    <row r="24" spans="1:114" ht="15.75">
      <c r="B24" s="17"/>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row>
    <row r="39" spans="45:114">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row>
    <row r="40" spans="45:114" s="68" customFormat="1"/>
    <row r="41" spans="45:114" s="68" customFormat="1"/>
    <row r="42" spans="45:114" s="68" customFormat="1"/>
    <row r="43" spans="45:114" s="68" customFormat="1"/>
    <row r="44" spans="45:114" s="68" customFormat="1"/>
    <row r="45" spans="45:114" s="68" customFormat="1"/>
    <row r="46" spans="45:114" s="68" customFormat="1"/>
    <row r="47" spans="45:114" s="68" customFormat="1"/>
    <row r="48" spans="45:114" s="68" customFormat="1"/>
    <row r="49" spans="2:2" s="68" customFormat="1"/>
    <row r="50" spans="2:2" s="68" customFormat="1"/>
    <row r="51" spans="2:2" s="68" customFormat="1"/>
    <row r="58" spans="2:2" ht="15.75">
      <c r="B58" s="15" t="s">
        <v>84</v>
      </c>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40" zoomScaleNormal="40" workbookViewId="0">
      <selection activeCell="B21" sqref="B21"/>
    </sheetView>
  </sheetViews>
  <sheetFormatPr defaultColWidth="8.88671875" defaultRowHeight="15.75"/>
  <cols>
    <col min="1" max="1" width="8.88671875" style="11"/>
    <col min="2" max="2" width="30.21875" style="11" bestFit="1" customWidth="1"/>
    <col min="3" max="3" width="10.77734375" style="11" bestFit="1" customWidth="1"/>
    <col min="4" max="5" width="11.109375" style="11" bestFit="1" customWidth="1"/>
    <col min="6" max="12" width="9" style="11" bestFit="1" customWidth="1"/>
    <col min="13" max="21" width="10.44140625" style="11" bestFit="1" customWidth="1"/>
    <col min="22" max="16384" width="8.88671875" style="4"/>
  </cols>
  <sheetData>
    <row r="1" spans="1:21" s="1" customFormat="1" ht="12.75">
      <c r="A1" s="21" t="s">
        <v>64</v>
      </c>
      <c r="B1" s="20" t="s">
        <v>10</v>
      </c>
      <c r="C1" s="22"/>
      <c r="D1" s="22"/>
      <c r="E1" s="20"/>
      <c r="F1" s="20"/>
      <c r="G1" s="33" t="s">
        <v>3</v>
      </c>
      <c r="H1" s="20"/>
      <c r="I1" s="20"/>
      <c r="J1" s="20"/>
      <c r="K1" s="20"/>
      <c r="L1" s="20"/>
      <c r="M1" s="20"/>
      <c r="N1" s="20"/>
      <c r="O1" s="20"/>
      <c r="P1" s="20"/>
      <c r="Q1" s="20"/>
      <c r="R1" s="20"/>
      <c r="S1" s="20"/>
      <c r="T1" s="20"/>
      <c r="U1" s="20"/>
    </row>
    <row r="2" spans="1:21" s="1" customFormat="1" ht="12.75">
      <c r="A2" s="19" t="s">
        <v>4</v>
      </c>
      <c r="B2" s="22" t="s">
        <v>11</v>
      </c>
      <c r="C2" s="22"/>
      <c r="D2" s="22"/>
      <c r="E2" s="20"/>
      <c r="F2" s="20"/>
      <c r="G2" s="20"/>
      <c r="H2" s="20"/>
      <c r="I2" s="20"/>
      <c r="J2" s="20"/>
      <c r="K2" s="20"/>
      <c r="L2" s="20"/>
      <c r="M2" s="20"/>
      <c r="N2" s="20"/>
      <c r="O2" s="20"/>
      <c r="P2" s="20"/>
      <c r="Q2" s="20"/>
      <c r="R2" s="20"/>
      <c r="S2" s="20"/>
      <c r="T2" s="20"/>
      <c r="U2" s="20"/>
    </row>
    <row r="3" spans="1:21" s="1" customFormat="1" ht="12.75">
      <c r="A3" s="21" t="s">
        <v>5</v>
      </c>
      <c r="B3" s="23"/>
      <c r="C3" s="22"/>
      <c r="D3" s="22"/>
      <c r="E3" s="20"/>
      <c r="F3" s="20"/>
      <c r="G3" s="20"/>
      <c r="H3" s="20"/>
      <c r="I3" s="20"/>
      <c r="J3" s="20"/>
      <c r="K3" s="20"/>
      <c r="L3" s="20"/>
      <c r="M3" s="20"/>
      <c r="N3" s="20"/>
      <c r="O3" s="20"/>
      <c r="P3" s="20"/>
      <c r="Q3" s="20"/>
      <c r="R3" s="20"/>
      <c r="S3" s="20"/>
      <c r="T3" s="20"/>
      <c r="U3" s="20"/>
    </row>
    <row r="4" spans="1:21" s="1" customFormat="1" ht="12.75">
      <c r="A4" s="20"/>
      <c r="B4" s="23"/>
      <c r="C4" s="22"/>
      <c r="D4" s="22"/>
      <c r="E4" s="20"/>
      <c r="F4" s="20"/>
      <c r="G4" s="20"/>
      <c r="H4" s="20"/>
      <c r="I4" s="20"/>
      <c r="J4" s="20"/>
      <c r="K4" s="20"/>
      <c r="L4" s="20"/>
      <c r="M4" s="20"/>
      <c r="N4" s="20"/>
      <c r="O4" s="20"/>
      <c r="P4" s="20"/>
      <c r="Q4" s="20"/>
      <c r="R4" s="20"/>
      <c r="S4" s="20"/>
      <c r="T4" s="20"/>
      <c r="U4" s="20"/>
    </row>
    <row r="5" spans="1:21" s="1" customFormat="1" ht="12.75">
      <c r="A5" s="20"/>
      <c r="B5" s="23"/>
      <c r="C5" s="22"/>
      <c r="D5" s="22"/>
      <c r="E5" s="20"/>
      <c r="F5" s="20"/>
      <c r="G5" s="20"/>
      <c r="H5" s="20"/>
      <c r="I5" s="20"/>
      <c r="J5" s="20"/>
      <c r="K5" s="20"/>
      <c r="L5" s="20"/>
      <c r="M5" s="20"/>
      <c r="N5" s="20"/>
      <c r="O5" s="20"/>
      <c r="P5" s="20"/>
      <c r="Q5" s="20"/>
      <c r="R5" s="20"/>
      <c r="S5" s="20"/>
      <c r="T5" s="20"/>
      <c r="U5" s="20"/>
    </row>
    <row r="6" spans="1:21" s="12" customFormat="1">
      <c r="A6" s="48"/>
      <c r="B6" s="21"/>
      <c r="C6" s="21" t="s">
        <v>22</v>
      </c>
      <c r="D6" s="21">
        <v>1990</v>
      </c>
      <c r="E6" s="21">
        <v>1995</v>
      </c>
      <c r="F6" s="21">
        <v>1998</v>
      </c>
      <c r="G6" s="21">
        <v>1999</v>
      </c>
      <c r="H6" s="21">
        <v>2000</v>
      </c>
      <c r="I6" s="21">
        <v>2001</v>
      </c>
      <c r="J6" s="21">
        <v>2002</v>
      </c>
      <c r="K6" s="21">
        <v>2003</v>
      </c>
      <c r="L6" s="21">
        <v>2004</v>
      </c>
      <c r="M6" s="21">
        <v>2005</v>
      </c>
      <c r="N6" s="21">
        <v>2006</v>
      </c>
      <c r="O6" s="21">
        <v>2007</v>
      </c>
      <c r="P6" s="21">
        <v>2008</v>
      </c>
      <c r="Q6" s="21">
        <v>2009</v>
      </c>
      <c r="R6" s="21">
        <v>2010</v>
      </c>
      <c r="S6" s="21">
        <v>2011</v>
      </c>
      <c r="T6" s="21">
        <v>2012</v>
      </c>
      <c r="U6" s="21">
        <v>2013</v>
      </c>
    </row>
    <row r="7" spans="1:21">
      <c r="B7" s="26" t="s">
        <v>12</v>
      </c>
      <c r="C7" s="26">
        <v>14.782454460001199</v>
      </c>
      <c r="D7" s="26">
        <v>14.782454460001157</v>
      </c>
      <c r="E7" s="26">
        <v>16.753758408075175</v>
      </c>
      <c r="F7" s="26">
        <v>17.80444098980136</v>
      </c>
      <c r="G7" s="26">
        <v>16.71424526880714</v>
      </c>
      <c r="H7" s="26">
        <v>19.674634897622933</v>
      </c>
      <c r="I7" s="26">
        <v>18.881423896285746</v>
      </c>
      <c r="J7" s="26">
        <v>17.233594676233327</v>
      </c>
      <c r="K7" s="26">
        <v>17.638587678366335</v>
      </c>
      <c r="L7" s="26">
        <v>15.808430796799128</v>
      </c>
      <c r="M7" s="26">
        <v>14.01697442448825</v>
      </c>
      <c r="N7" s="26">
        <v>18.84439521347899</v>
      </c>
      <c r="O7" s="26">
        <v>15.605765631817501</v>
      </c>
      <c r="P7" s="26">
        <v>14.32523557964908</v>
      </c>
      <c r="Q7" s="26">
        <v>13.432732968420973</v>
      </c>
      <c r="R7" s="26">
        <v>15.856966583209067</v>
      </c>
      <c r="S7" s="26">
        <v>12.137242420110706</v>
      </c>
      <c r="T7" s="26">
        <v>12.839541118926068</v>
      </c>
      <c r="U7" s="26">
        <v>11.455778824690345</v>
      </c>
    </row>
    <row r="8" spans="1:21">
      <c r="B8" s="26" t="s">
        <v>13</v>
      </c>
      <c r="C8" s="26">
        <v>8.0462425088149416</v>
      </c>
      <c r="D8" s="26">
        <v>7.988267308963418</v>
      </c>
      <c r="E8" s="26">
        <v>7.777801310780271</v>
      </c>
      <c r="F8" s="26">
        <v>8.0264735664899671</v>
      </c>
      <c r="G8" s="26">
        <v>7.927294967425488</v>
      </c>
      <c r="H8" s="26">
        <v>7.7752372742156224</v>
      </c>
      <c r="I8" s="26">
        <v>8.2524671176504452</v>
      </c>
      <c r="J8" s="26">
        <v>7.5458790303279981</v>
      </c>
      <c r="K8" s="26">
        <v>7.5498140148436246</v>
      </c>
      <c r="L8" s="26">
        <v>7.6891295489910627</v>
      </c>
      <c r="M8" s="26">
        <v>7.6056572675581471</v>
      </c>
      <c r="N8" s="26">
        <v>7.406483829653479</v>
      </c>
      <c r="O8" s="26">
        <v>7.1865994354176905</v>
      </c>
      <c r="P8" s="26">
        <v>7.3782292340061142</v>
      </c>
      <c r="Q8" s="26">
        <v>7.0907165130883856</v>
      </c>
      <c r="R8" s="26">
        <v>7.9285062519081952</v>
      </c>
      <c r="S8" s="26">
        <v>6.1874496683277043</v>
      </c>
      <c r="T8" s="26">
        <v>7.003909257471121</v>
      </c>
      <c r="U8" s="26">
        <v>7.0004572003654895</v>
      </c>
    </row>
    <row r="9" spans="1:21">
      <c r="B9" s="26" t="s">
        <v>14</v>
      </c>
      <c r="C9" s="26">
        <v>21.064527957151661</v>
      </c>
      <c r="D9" s="26">
        <v>21.007599035594318</v>
      </c>
      <c r="E9" s="26">
        <v>19.5588742852865</v>
      </c>
      <c r="F9" s="26">
        <v>17.537407964060137</v>
      </c>
      <c r="G9" s="26">
        <v>16.312844199425673</v>
      </c>
      <c r="H9" s="26">
        <v>16.173217522695644</v>
      </c>
      <c r="I9" s="26">
        <v>16.61285538539093</v>
      </c>
      <c r="J9" s="26">
        <v>15.597730823660932</v>
      </c>
      <c r="K9" s="26">
        <v>15.412862227938819</v>
      </c>
      <c r="L9" s="26">
        <v>15.448444488637577</v>
      </c>
      <c r="M9" s="26">
        <v>16.465711582996491</v>
      </c>
      <c r="N9" s="26">
        <v>15.418356239575875</v>
      </c>
      <c r="O9" s="26">
        <v>14.935315466294051</v>
      </c>
      <c r="P9" s="26">
        <v>14.420797898281293</v>
      </c>
      <c r="Q9" s="26">
        <v>12.958852061685132</v>
      </c>
      <c r="R9" s="26">
        <v>12.761500128824437</v>
      </c>
      <c r="S9" s="26">
        <v>12.579080728598754</v>
      </c>
      <c r="T9" s="26">
        <v>12.004934681026523</v>
      </c>
      <c r="U9" s="26">
        <v>12.017181281180711</v>
      </c>
    </row>
    <row r="10" spans="1:21">
      <c r="B10" s="26" t="s">
        <v>15</v>
      </c>
      <c r="C10" s="26">
        <v>1.2374407263344587</v>
      </c>
      <c r="D10" s="26">
        <v>1.2374407263344589</v>
      </c>
      <c r="E10" s="26">
        <v>1.4371489886505646</v>
      </c>
      <c r="F10" s="26">
        <v>1.4555925630086737</v>
      </c>
      <c r="G10" s="26">
        <v>1.5322481417313929</v>
      </c>
      <c r="H10" s="26">
        <v>1.5386903077125873</v>
      </c>
      <c r="I10" s="26">
        <v>1.5311282755452358</v>
      </c>
      <c r="J10" s="26">
        <v>1.2920570500788489</v>
      </c>
      <c r="K10" s="26">
        <v>1.3820046810191582</v>
      </c>
      <c r="L10" s="26">
        <v>1.3271856013090038</v>
      </c>
      <c r="M10" s="26">
        <v>1.3083818127830478</v>
      </c>
      <c r="N10" s="26">
        <v>1.1878295042924547</v>
      </c>
      <c r="O10" s="26">
        <v>1.1408192352349049</v>
      </c>
      <c r="P10" s="26">
        <v>1.6958725236983487</v>
      </c>
      <c r="Q10" s="26">
        <v>1.4146290917326843</v>
      </c>
      <c r="R10" s="26">
        <v>1.5192128018157756</v>
      </c>
      <c r="S10" s="26">
        <v>1.491624577259189</v>
      </c>
      <c r="T10" s="26">
        <v>1.5215535191087912</v>
      </c>
      <c r="U10" s="26">
        <v>1.6457319792416061</v>
      </c>
    </row>
    <row r="11" spans="1:21">
      <c r="B11" s="26" t="s">
        <v>16</v>
      </c>
      <c r="C11" s="26">
        <v>1.6840783774850872</v>
      </c>
      <c r="D11" s="26">
        <v>1.6840783774850869</v>
      </c>
      <c r="E11" s="26">
        <v>1.8027027608462538</v>
      </c>
      <c r="F11" s="26">
        <v>1.7681315484796269</v>
      </c>
      <c r="G11" s="26">
        <v>1.7507162476531821</v>
      </c>
      <c r="H11" s="26">
        <v>1.6395385185373299</v>
      </c>
      <c r="I11" s="26">
        <v>1.6846041116833785</v>
      </c>
      <c r="J11" s="26">
        <v>1.4352980066686201</v>
      </c>
      <c r="K11" s="26">
        <v>1.4285925855499138</v>
      </c>
      <c r="L11" s="26">
        <v>1.5535157149679777</v>
      </c>
      <c r="M11" s="26">
        <v>1.5281106009518928</v>
      </c>
      <c r="N11" s="26">
        <v>1.3794200187441956</v>
      </c>
      <c r="O11" s="26">
        <v>1.280361475554977</v>
      </c>
      <c r="P11" s="26">
        <v>1.4767026306898021</v>
      </c>
      <c r="Q11" s="26">
        <v>1.251591419558475</v>
      </c>
      <c r="R11" s="26">
        <v>1.3151604676911828</v>
      </c>
      <c r="S11" s="26">
        <v>1.2494306127004591</v>
      </c>
      <c r="T11" s="26">
        <v>1.2387812190410259</v>
      </c>
      <c r="U11" s="26">
        <v>1.2429418071398657</v>
      </c>
    </row>
    <row r="12" spans="1:21">
      <c r="B12" s="20" t="s">
        <v>17</v>
      </c>
      <c r="C12" s="26">
        <v>10.637233687670575</v>
      </c>
      <c r="D12" s="26">
        <v>10.637233687670571</v>
      </c>
      <c r="E12" s="26">
        <v>10.607740456603439</v>
      </c>
      <c r="F12" s="26">
        <v>10.985022486254568</v>
      </c>
      <c r="G12" s="26">
        <v>11.067273343466542</v>
      </c>
      <c r="H12" s="26">
        <v>10.914759294865759</v>
      </c>
      <c r="I12" s="26">
        <v>10.890570368887216</v>
      </c>
      <c r="J12" s="26">
        <v>11.200116751717944</v>
      </c>
      <c r="K12" s="26">
        <v>11.242987787562344</v>
      </c>
      <c r="L12" s="26">
        <v>11.349490290032827</v>
      </c>
      <c r="M12" s="26">
        <v>11.494813624635141</v>
      </c>
      <c r="N12" s="26">
        <v>11.682699690499087</v>
      </c>
      <c r="O12" s="26">
        <v>11.868613565821496</v>
      </c>
      <c r="P12" s="26">
        <v>11.415474284550543</v>
      </c>
      <c r="Q12" s="26">
        <v>10.966041225801181</v>
      </c>
      <c r="R12" s="26">
        <v>10.791464418383484</v>
      </c>
      <c r="S12" s="26">
        <v>10.575995687299434</v>
      </c>
      <c r="T12" s="26">
        <v>10.618956734010235</v>
      </c>
      <c r="U12" s="26">
        <v>10.528776428200969</v>
      </c>
    </row>
    <row r="13" spans="1:21">
      <c r="B13" s="20" t="s">
        <v>18</v>
      </c>
      <c r="C13" s="26">
        <v>2.5662016148886386</v>
      </c>
      <c r="D13" s="26">
        <v>2.5662016148886382</v>
      </c>
      <c r="E13" s="26">
        <v>2.5970257740148899</v>
      </c>
      <c r="F13" s="26">
        <v>3.1448277684816346</v>
      </c>
      <c r="G13" s="26">
        <v>2.6402776411228088</v>
      </c>
      <c r="H13" s="26">
        <v>2.3787820620060223</v>
      </c>
      <c r="I13" s="26">
        <v>2.3783802163438437</v>
      </c>
      <c r="J13" s="26">
        <v>1.989703451840338</v>
      </c>
      <c r="K13" s="26">
        <v>2.1627712678266491</v>
      </c>
      <c r="L13" s="26">
        <v>2.4201593680136702</v>
      </c>
      <c r="M13" s="26">
        <v>2.6111517155194237</v>
      </c>
      <c r="N13" s="26">
        <v>2.9932591101726618</v>
      </c>
      <c r="O13" s="26">
        <v>2.9659407394166082</v>
      </c>
      <c r="P13" s="26">
        <v>3.0793238911281566</v>
      </c>
      <c r="Q13" s="26">
        <v>2.892826182528816</v>
      </c>
      <c r="R13" s="26">
        <v>2.5192456007143833</v>
      </c>
      <c r="S13" s="26">
        <v>2.6111563966645552</v>
      </c>
      <c r="T13" s="26">
        <v>2.396596085061947</v>
      </c>
      <c r="U13" s="26">
        <v>2.4029322200543772</v>
      </c>
    </row>
    <row r="14" spans="1:21">
      <c r="B14" s="20" t="s">
        <v>19</v>
      </c>
      <c r="C14" s="26">
        <v>10.813533862018984</v>
      </c>
      <c r="D14" s="26">
        <v>10.813533862018984</v>
      </c>
      <c r="E14" s="26">
        <v>10.789536990302317</v>
      </c>
      <c r="F14" s="26">
        <v>10.880528682399531</v>
      </c>
      <c r="G14" s="26">
        <v>10.651751843073518</v>
      </c>
      <c r="H14" s="26">
        <v>10.418055208170149</v>
      </c>
      <c r="I14" s="26">
        <v>10.013940143159463</v>
      </c>
      <c r="J14" s="26">
        <v>10.067284400240315</v>
      </c>
      <c r="K14" s="26">
        <v>10.079578602026867</v>
      </c>
      <c r="L14" s="26">
        <v>9.9706373311413188</v>
      </c>
      <c r="M14" s="26">
        <v>9.856472587756814</v>
      </c>
      <c r="N14" s="26">
        <v>9.7348527389044808</v>
      </c>
      <c r="O14" s="26">
        <v>9.5349636409109504</v>
      </c>
      <c r="P14" s="26">
        <v>9.2090856244515145</v>
      </c>
      <c r="Q14" s="26">
        <v>9.2499956473164939</v>
      </c>
      <c r="R14" s="26">
        <v>9.2431177331034284</v>
      </c>
      <c r="S14" s="26">
        <v>9.2319348544433772</v>
      </c>
      <c r="T14" s="26">
        <v>9.138655338333038</v>
      </c>
      <c r="U14" s="26">
        <v>9.163161476186005</v>
      </c>
    </row>
    <row r="15" spans="1:21">
      <c r="B15" s="20" t="s">
        <v>20</v>
      </c>
      <c r="C15" s="26">
        <v>9.2015196437826297E-2</v>
      </c>
      <c r="D15" s="26">
        <v>9.2015196437826297E-2</v>
      </c>
      <c r="E15" s="26">
        <v>-0.24816577737004286</v>
      </c>
      <c r="F15" s="26">
        <v>-1.2775276026107552</v>
      </c>
      <c r="G15" s="26">
        <v>-1.4897635838734888</v>
      </c>
      <c r="H15" s="26">
        <v>-1.5992467348764898</v>
      </c>
      <c r="I15" s="26">
        <v>-2.0240358143310178</v>
      </c>
      <c r="J15" s="26">
        <v>-2.5213598777270798</v>
      </c>
      <c r="K15" s="26">
        <v>-2.6657203192893273</v>
      </c>
      <c r="L15" s="26">
        <v>-3.1049412259596569</v>
      </c>
      <c r="M15" s="26">
        <v>-3.4253944257057625</v>
      </c>
      <c r="N15" s="26">
        <v>-3.7365579160670799</v>
      </c>
      <c r="O15" s="26">
        <v>-3.9218491788685266</v>
      </c>
      <c r="P15" s="26">
        <v>-4.0726087688698787</v>
      </c>
      <c r="Q15" s="26">
        <v>-4.0707582859135591</v>
      </c>
      <c r="R15" s="26">
        <v>-4.3573473422912476</v>
      </c>
      <c r="S15" s="26">
        <v>-4.8205790308933336</v>
      </c>
      <c r="T15" s="26">
        <v>-5.0300884457594481</v>
      </c>
      <c r="U15" s="26">
        <v>-5.1992379084767126</v>
      </c>
    </row>
    <row r="16" spans="1:21">
      <c r="B16" s="20" t="s">
        <v>21</v>
      </c>
      <c r="C16" s="26">
        <v>9.8624358431722712</v>
      </c>
      <c r="D16" s="26">
        <v>9.8624358431722712</v>
      </c>
      <c r="E16" s="26">
        <v>10.082106745783927</v>
      </c>
      <c r="F16" s="26">
        <v>9.7966601212223949</v>
      </c>
      <c r="G16" s="26">
        <v>9.3888309757337822</v>
      </c>
      <c r="H16" s="26">
        <v>9.0602934502421082</v>
      </c>
      <c r="I16" s="26">
        <v>8.7677942208753201</v>
      </c>
      <c r="J16" s="26">
        <v>8.5884889814356171</v>
      </c>
      <c r="K16" s="26">
        <v>8.0400805397730934</v>
      </c>
      <c r="L16" s="26">
        <v>7.4160168629446304</v>
      </c>
      <c r="M16" s="26">
        <v>6.9665588652367321</v>
      </c>
      <c r="N16" s="26">
        <v>6.5219192731079412</v>
      </c>
      <c r="O16" s="26">
        <v>6.021573931950325</v>
      </c>
      <c r="P16" s="26">
        <v>5.3622078554984158</v>
      </c>
      <c r="Q16" s="26">
        <v>4.5977711032641855</v>
      </c>
      <c r="R16" s="26">
        <v>3.933355376067647</v>
      </c>
      <c r="S16" s="26">
        <v>3.5994095115306433</v>
      </c>
      <c r="T16" s="26">
        <v>3.2067163075842728</v>
      </c>
      <c r="U16" s="26">
        <v>2.7034870117982437</v>
      </c>
    </row>
    <row r="17" spans="2:21">
      <c r="B17" s="20" t="s">
        <v>27</v>
      </c>
      <c r="C17" s="28">
        <v>80.786164233975626</v>
      </c>
      <c r="D17" s="28">
        <v>80.671260112566728</v>
      </c>
      <c r="E17" s="28">
        <v>81.158529942973288</v>
      </c>
      <c r="F17" s="28">
        <v>80.121558087587118</v>
      </c>
      <c r="G17" s="28">
        <v>76.49571904456603</v>
      </c>
      <c r="H17" s="28">
        <v>77.973961801191678</v>
      </c>
      <c r="I17" s="28">
        <v>76.989127921490564</v>
      </c>
      <c r="J17" s="28">
        <v>72.428793294476847</v>
      </c>
      <c r="K17" s="28">
        <v>72.271559065617481</v>
      </c>
      <c r="L17" s="28">
        <v>69.878068776877541</v>
      </c>
      <c r="M17" s="28">
        <v>68.428438056220187</v>
      </c>
      <c r="N17" s="28">
        <v>71.432657702362079</v>
      </c>
      <c r="O17" s="28">
        <v>66.618103943549983</v>
      </c>
      <c r="P17" s="28">
        <v>64.290320753083392</v>
      </c>
      <c r="Q17" s="28">
        <v>59.784397927482765</v>
      </c>
      <c r="R17" s="28">
        <v>61.51118201942635</v>
      </c>
      <c r="S17" s="28">
        <v>54.842745426041489</v>
      </c>
      <c r="T17" s="28">
        <v>54.939555814803569</v>
      </c>
      <c r="U17" s="28">
        <v>52.9612103203809</v>
      </c>
    </row>
    <row r="18" spans="2:21">
      <c r="C18" s="29"/>
      <c r="E18" s="29"/>
    </row>
    <row r="19" spans="2:21">
      <c r="C19" s="29"/>
      <c r="E19" s="29"/>
    </row>
    <row r="20" spans="2:21">
      <c r="C20" s="29"/>
      <c r="E20" s="29"/>
    </row>
    <row r="21" spans="2:21">
      <c r="C21" s="29"/>
      <c r="E21" s="29"/>
    </row>
    <row r="22" spans="2:21">
      <c r="C22" s="29"/>
      <c r="E22" s="29"/>
    </row>
    <row r="23" spans="2:21">
      <c r="C23" s="29"/>
      <c r="E23" s="29"/>
    </row>
    <row r="24" spans="2:21">
      <c r="C24" s="29"/>
      <c r="E24" s="29"/>
    </row>
    <row r="25" spans="2:21">
      <c r="C25" s="29"/>
      <c r="E25" s="29"/>
    </row>
    <row r="26" spans="2:21">
      <c r="C26" s="29"/>
      <c r="E26" s="29"/>
    </row>
    <row r="27" spans="2:21">
      <c r="C27" s="29"/>
      <c r="E27" s="29"/>
    </row>
    <row r="28" spans="2:21">
      <c r="C28" s="29"/>
      <c r="E28" s="29"/>
    </row>
    <row r="29" spans="2:21">
      <c r="E29" s="29"/>
    </row>
    <row r="30" spans="2:21">
      <c r="E30" s="29"/>
    </row>
    <row r="31" spans="2:21">
      <c r="E31" s="29"/>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
  <sheetViews>
    <sheetView zoomScale="50" zoomScaleNormal="50" workbookViewId="0">
      <selection activeCell="B13" sqref="B13"/>
    </sheetView>
  </sheetViews>
  <sheetFormatPr defaultColWidth="8.88671875" defaultRowHeight="15"/>
  <cols>
    <col min="1" max="1" width="8.88671875" style="4"/>
    <col min="2" max="2" width="30.21875" style="4" bestFit="1" customWidth="1"/>
    <col min="3" max="16384" width="8.88671875" style="4"/>
  </cols>
  <sheetData>
    <row r="1" spans="1:43" s="1" customFormat="1" ht="12.75">
      <c r="A1" s="21" t="s">
        <v>64</v>
      </c>
      <c r="B1" s="32" t="s">
        <v>135</v>
      </c>
      <c r="C1" s="22"/>
      <c r="D1" s="22"/>
      <c r="E1" s="20"/>
      <c r="F1" s="20"/>
      <c r="G1" s="33" t="s">
        <v>3</v>
      </c>
      <c r="H1" s="20"/>
      <c r="I1" s="20"/>
      <c r="J1" s="20"/>
      <c r="K1" s="20"/>
      <c r="L1" s="20"/>
      <c r="M1" s="20"/>
      <c r="N1" s="20"/>
      <c r="O1" s="20"/>
      <c r="P1" s="20"/>
      <c r="Q1" s="20"/>
      <c r="R1" s="20"/>
      <c r="S1" s="20"/>
      <c r="T1" s="20"/>
    </row>
    <row r="2" spans="1:43" s="1" customFormat="1" ht="12.75">
      <c r="A2" s="19" t="s">
        <v>4</v>
      </c>
      <c r="B2" s="22" t="s">
        <v>8</v>
      </c>
      <c r="C2" s="22"/>
      <c r="D2" s="22"/>
      <c r="E2" s="20"/>
      <c r="F2" s="20"/>
      <c r="G2" s="20"/>
      <c r="H2" s="20"/>
      <c r="I2" s="20"/>
      <c r="J2" s="20"/>
      <c r="K2" s="20"/>
      <c r="L2" s="20"/>
      <c r="M2" s="20"/>
      <c r="N2" s="20"/>
      <c r="O2" s="20"/>
      <c r="P2" s="20"/>
      <c r="Q2" s="20"/>
      <c r="R2" s="20"/>
      <c r="S2" s="20"/>
      <c r="T2" s="20"/>
    </row>
    <row r="3" spans="1:43" s="1" customFormat="1" ht="12.75">
      <c r="A3" s="21" t="s">
        <v>5</v>
      </c>
      <c r="B3" s="23"/>
      <c r="C3" s="22"/>
      <c r="D3" s="22"/>
      <c r="E3" s="20"/>
      <c r="F3" s="20"/>
      <c r="G3" s="20"/>
      <c r="H3" s="20"/>
      <c r="I3" s="20"/>
      <c r="J3" s="20"/>
      <c r="K3" s="20"/>
      <c r="L3" s="20"/>
      <c r="M3" s="20"/>
      <c r="N3" s="20"/>
      <c r="O3" s="20"/>
      <c r="P3" s="20"/>
      <c r="Q3" s="20"/>
      <c r="R3" s="20"/>
      <c r="S3" s="20"/>
      <c r="T3" s="20"/>
    </row>
    <row r="4" spans="1:43" s="1" customFormat="1" ht="12.75">
      <c r="A4" s="20"/>
      <c r="B4" s="23"/>
      <c r="C4" s="22"/>
      <c r="D4" s="22"/>
      <c r="E4" s="20"/>
      <c r="F4" s="20"/>
      <c r="G4" s="20"/>
      <c r="H4" s="20"/>
      <c r="I4" s="20"/>
      <c r="J4" s="20"/>
      <c r="K4" s="20"/>
      <c r="L4" s="20"/>
      <c r="M4" s="20"/>
      <c r="N4" s="20"/>
      <c r="O4" s="20"/>
      <c r="P4" s="20"/>
      <c r="Q4" s="20"/>
      <c r="R4" s="20"/>
      <c r="S4" s="20"/>
      <c r="T4" s="20"/>
    </row>
    <row r="5" spans="1:43" s="2" customFormat="1" ht="12.75">
      <c r="A5" s="21"/>
      <c r="B5" s="37"/>
      <c r="C5" s="49">
        <v>2010</v>
      </c>
      <c r="D5" s="49">
        <v>2011</v>
      </c>
      <c r="E5" s="49">
        <v>2012</v>
      </c>
      <c r="F5" s="21">
        <v>2013</v>
      </c>
      <c r="G5" s="21">
        <v>2014</v>
      </c>
      <c r="H5" s="21">
        <v>2015</v>
      </c>
      <c r="I5" s="21">
        <v>2016</v>
      </c>
      <c r="J5" s="21">
        <v>2017</v>
      </c>
      <c r="K5" s="21">
        <v>2018</v>
      </c>
      <c r="L5" s="21">
        <v>2019</v>
      </c>
      <c r="M5" s="21">
        <v>2020</v>
      </c>
      <c r="N5" s="21">
        <v>2021</v>
      </c>
      <c r="O5" s="21">
        <v>2022</v>
      </c>
      <c r="P5" s="21">
        <v>2023</v>
      </c>
      <c r="Q5" s="21">
        <v>2024</v>
      </c>
      <c r="R5" s="21">
        <v>2025</v>
      </c>
      <c r="S5" s="21">
        <v>2026</v>
      </c>
      <c r="T5" s="21">
        <v>2027</v>
      </c>
    </row>
    <row r="6" spans="1:43" ht="15.75">
      <c r="A6" s="11"/>
      <c r="B6" s="26" t="s">
        <v>28</v>
      </c>
      <c r="C6" s="26">
        <v>53.652000000000001</v>
      </c>
      <c r="D6" s="26">
        <v>53.404000000000003</v>
      </c>
      <c r="E6" s="26">
        <v>53.225999999999999</v>
      </c>
      <c r="F6" s="26">
        <v>47.975999999999999</v>
      </c>
      <c r="G6" s="26">
        <v>46.957999999999998</v>
      </c>
      <c r="H6" s="26">
        <v>45.927999999999997</v>
      </c>
      <c r="I6" s="26">
        <v>44.933</v>
      </c>
      <c r="J6" s="26">
        <v>43.945999999999998</v>
      </c>
      <c r="K6" s="26">
        <v>42.966000000000001</v>
      </c>
      <c r="L6" s="26">
        <v>41.975999999999999</v>
      </c>
      <c r="M6" s="26">
        <v>40.716999999999999</v>
      </c>
      <c r="N6" s="26">
        <v>39.494999999999997</v>
      </c>
      <c r="O6" s="26">
        <v>38.31</v>
      </c>
      <c r="P6" s="26">
        <v>37.161000000000001</v>
      </c>
      <c r="Q6" s="26">
        <v>35.786999999999999</v>
      </c>
      <c r="R6" s="26">
        <v>34.116999999999997</v>
      </c>
      <c r="S6" s="26">
        <v>32.445999999999998</v>
      </c>
      <c r="T6" s="26">
        <v>30.777000000000001</v>
      </c>
      <c r="U6" s="7"/>
      <c r="V6" s="7"/>
      <c r="W6" s="7"/>
      <c r="X6" s="7"/>
      <c r="Y6" s="7"/>
      <c r="Z6" s="7"/>
      <c r="AA6" s="7"/>
      <c r="AB6" s="7"/>
      <c r="AC6" s="7"/>
      <c r="AD6" s="7"/>
      <c r="AE6" s="7"/>
      <c r="AF6" s="7"/>
      <c r="AG6" s="7"/>
      <c r="AH6" s="7"/>
      <c r="AI6" s="7"/>
      <c r="AJ6" s="7"/>
      <c r="AK6" s="7"/>
      <c r="AL6" s="7"/>
      <c r="AM6" s="7"/>
      <c r="AN6" s="7"/>
      <c r="AO6" s="7"/>
      <c r="AP6" s="7"/>
      <c r="AQ6" s="7"/>
    </row>
    <row r="7" spans="1:43" ht="15.75">
      <c r="A7" s="11"/>
      <c r="B7" s="26" t="s">
        <v>9</v>
      </c>
      <c r="C7" s="26"/>
      <c r="D7" s="26"/>
      <c r="E7" s="26"/>
      <c r="F7" s="26"/>
      <c r="G7" s="26"/>
      <c r="H7" s="26"/>
      <c r="I7" s="26"/>
      <c r="J7" s="26"/>
      <c r="K7" s="26"/>
      <c r="L7" s="26"/>
      <c r="M7" s="26">
        <v>48.471698540385354</v>
      </c>
      <c r="N7" s="26"/>
      <c r="O7" s="26"/>
      <c r="P7" s="26"/>
      <c r="Q7" s="26"/>
      <c r="R7" s="26"/>
      <c r="S7" s="26"/>
      <c r="T7" s="26"/>
      <c r="U7" s="7"/>
      <c r="V7" s="7"/>
      <c r="W7" s="7"/>
      <c r="X7" s="7"/>
      <c r="Y7" s="7"/>
      <c r="Z7" s="7"/>
      <c r="AA7" s="7"/>
      <c r="AB7" s="7"/>
      <c r="AC7" s="7"/>
      <c r="AD7" s="7"/>
      <c r="AE7" s="7"/>
      <c r="AF7" s="7"/>
      <c r="AG7" s="7"/>
      <c r="AH7" s="7"/>
      <c r="AI7" s="7"/>
      <c r="AJ7" s="7"/>
      <c r="AK7" s="7"/>
      <c r="AL7" s="7"/>
      <c r="AM7" s="7"/>
      <c r="AN7" s="7"/>
      <c r="AO7" s="7"/>
      <c r="AP7" s="7"/>
      <c r="AQ7" s="7"/>
    </row>
    <row r="8" spans="1:43" ht="15.75">
      <c r="A8" s="11"/>
      <c r="B8" s="26" t="s">
        <v>92</v>
      </c>
      <c r="C8" s="26">
        <v>60.493603</v>
      </c>
      <c r="D8" s="26">
        <v>57.809448000000003</v>
      </c>
      <c r="E8" s="26">
        <v>57.793491000000003</v>
      </c>
      <c r="F8" s="26">
        <v>49.724803999999999</v>
      </c>
      <c r="G8" s="26"/>
      <c r="H8" s="26"/>
      <c r="I8" s="26"/>
      <c r="J8" s="26"/>
      <c r="K8" s="26"/>
      <c r="L8" s="26"/>
      <c r="M8" s="26"/>
      <c r="N8" s="26"/>
      <c r="O8" s="26"/>
      <c r="P8" s="26"/>
      <c r="Q8" s="26"/>
      <c r="R8" s="26"/>
      <c r="S8" s="26"/>
      <c r="T8" s="26"/>
      <c r="U8" s="7"/>
      <c r="V8" s="7"/>
      <c r="W8" s="7"/>
      <c r="X8" s="7"/>
      <c r="Y8" s="7"/>
      <c r="Z8" s="7"/>
      <c r="AA8" s="7"/>
      <c r="AB8" s="7"/>
      <c r="AC8" s="7"/>
      <c r="AD8" s="7"/>
      <c r="AE8" s="7"/>
      <c r="AF8" s="7"/>
      <c r="AG8" s="7"/>
      <c r="AH8" s="7"/>
      <c r="AI8" s="7"/>
      <c r="AJ8" s="7"/>
      <c r="AK8" s="7"/>
      <c r="AL8" s="7"/>
      <c r="AM8" s="7"/>
      <c r="AN8" s="7"/>
      <c r="AO8" s="7"/>
      <c r="AP8" s="7"/>
      <c r="AQ8" s="7"/>
    </row>
  </sheetData>
  <sheetProtection password="AF49" sheet="1" objects="1" scenarios="1"/>
  <hyperlinks>
    <hyperlink ref="G1" location="contents!A1" display="Back to contents"/>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
  <sheetViews>
    <sheetView zoomScale="40" zoomScaleNormal="40" workbookViewId="0">
      <selection activeCell="K29" sqref="K29"/>
    </sheetView>
  </sheetViews>
  <sheetFormatPr defaultColWidth="8.88671875" defaultRowHeight="12.75"/>
  <cols>
    <col min="1" max="1" width="8.88671875" style="20"/>
    <col min="2" max="2" width="30.21875" style="20" bestFit="1" customWidth="1"/>
    <col min="3" max="3" width="9.33203125" style="20" bestFit="1" customWidth="1"/>
    <col min="4" max="16384" width="8.88671875" style="20"/>
  </cols>
  <sheetData>
    <row r="1" spans="1:40">
      <c r="A1" s="21" t="s">
        <v>64</v>
      </c>
      <c r="B1" s="22" t="s">
        <v>136</v>
      </c>
      <c r="C1" s="22"/>
      <c r="D1" s="22"/>
      <c r="G1" s="33" t="s">
        <v>3</v>
      </c>
    </row>
    <row r="2" spans="1:40">
      <c r="A2" s="19" t="s">
        <v>4</v>
      </c>
      <c r="B2" s="22" t="s">
        <v>30</v>
      </c>
      <c r="C2" s="22"/>
      <c r="D2" s="22"/>
    </row>
    <row r="3" spans="1:40">
      <c r="A3" s="21" t="s">
        <v>5</v>
      </c>
      <c r="B3" s="23" t="s">
        <v>137</v>
      </c>
      <c r="C3" s="22"/>
      <c r="D3" s="22"/>
    </row>
    <row r="4" spans="1:40">
      <c r="B4" s="23"/>
      <c r="C4" s="22"/>
      <c r="D4" s="22"/>
    </row>
    <row r="5" spans="1:40" s="21" customFormat="1">
      <c r="B5" s="37"/>
      <c r="C5" s="21">
        <v>2013</v>
      </c>
      <c r="D5" s="21">
        <v>2014</v>
      </c>
      <c r="E5" s="21">
        <v>2015</v>
      </c>
      <c r="F5" s="21">
        <v>2016</v>
      </c>
      <c r="G5" s="21">
        <v>2017</v>
      </c>
      <c r="H5" s="21">
        <v>2018</v>
      </c>
      <c r="I5" s="21">
        <v>2019</v>
      </c>
      <c r="J5" s="21">
        <v>2020</v>
      </c>
      <c r="K5" s="21">
        <v>2021</v>
      </c>
      <c r="L5" s="21">
        <v>2022</v>
      </c>
      <c r="M5" s="21">
        <v>2023</v>
      </c>
      <c r="N5" s="21">
        <v>2024</v>
      </c>
      <c r="O5" s="21">
        <v>2025</v>
      </c>
      <c r="P5" s="21">
        <v>2026</v>
      </c>
      <c r="Q5" s="21">
        <v>2027</v>
      </c>
      <c r="R5" s="21">
        <v>2028</v>
      </c>
      <c r="S5" s="21">
        <v>2029</v>
      </c>
      <c r="T5" s="21">
        <v>2030</v>
      </c>
      <c r="U5" s="21">
        <v>2031</v>
      </c>
      <c r="V5" s="21">
        <v>2032</v>
      </c>
      <c r="W5" s="21">
        <v>2033</v>
      </c>
      <c r="X5" s="21">
        <v>2034</v>
      </c>
      <c r="Y5" s="21">
        <v>2035</v>
      </c>
    </row>
    <row r="6" spans="1:40">
      <c r="B6" s="23" t="s">
        <v>12</v>
      </c>
      <c r="C6" s="31">
        <v>11.455778824690345</v>
      </c>
      <c r="D6" s="31">
        <v>10.919585956526618</v>
      </c>
      <c r="E6" s="31">
        <v>9.4580846376920054</v>
      </c>
      <c r="F6" s="31">
        <v>7.6398930525505548</v>
      </c>
      <c r="G6" s="31">
        <v>7.1519772062319218</v>
      </c>
      <c r="H6" s="31">
        <v>6.7815475170299546</v>
      </c>
      <c r="I6" s="31">
        <v>6.9511802107175669</v>
      </c>
      <c r="J6" s="31">
        <v>7.1190149880903872</v>
      </c>
      <c r="K6" s="31">
        <v>7.3244808902864689</v>
      </c>
      <c r="L6" s="31">
        <v>7.3633216412471389</v>
      </c>
      <c r="M6" s="31">
        <v>7.6230544886422935</v>
      </c>
      <c r="N6" s="31">
        <v>6.7817388300993482</v>
      </c>
      <c r="O6" s="31">
        <v>7.5898723871986702</v>
      </c>
      <c r="P6" s="31">
        <v>8.431788042996553</v>
      </c>
      <c r="Q6" s="31">
        <v>8.9824112317316906</v>
      </c>
      <c r="R6" s="31">
        <v>9.7890579771346502</v>
      </c>
      <c r="S6" s="31">
        <v>11.442839247383541</v>
      </c>
      <c r="T6" s="31">
        <v>12.849285090309715</v>
      </c>
      <c r="U6" s="31">
        <v>14.02157207487542</v>
      </c>
      <c r="V6" s="31">
        <v>15.406988207599847</v>
      </c>
      <c r="W6" s="31">
        <v>17.442550367719765</v>
      </c>
      <c r="X6" s="31">
        <v>18.419236469780749</v>
      </c>
      <c r="Y6" s="31">
        <v>20.123723193787434</v>
      </c>
      <c r="Z6" s="31"/>
      <c r="AA6" s="31"/>
      <c r="AB6" s="31"/>
      <c r="AC6" s="31"/>
      <c r="AD6" s="31"/>
      <c r="AE6" s="31"/>
      <c r="AF6" s="31"/>
      <c r="AG6" s="31"/>
      <c r="AH6" s="31"/>
      <c r="AI6" s="31"/>
      <c r="AJ6" s="31"/>
      <c r="AK6" s="31"/>
      <c r="AL6" s="31"/>
      <c r="AM6" s="31"/>
      <c r="AN6" s="31"/>
    </row>
    <row r="7" spans="1:40">
      <c r="B7" s="26" t="s">
        <v>19</v>
      </c>
      <c r="C7" s="26">
        <v>9.163161476186005</v>
      </c>
      <c r="D7" s="26">
        <v>9.2354484084670965</v>
      </c>
      <c r="E7" s="26">
        <v>9.3686293607201137</v>
      </c>
      <c r="F7" s="26">
        <v>9.4648172917105224</v>
      </c>
      <c r="G7" s="26">
        <v>9.3263860987084648</v>
      </c>
      <c r="H7" s="26">
        <v>9.2020997923437271</v>
      </c>
      <c r="I7" s="26">
        <v>9.0949108832215018</v>
      </c>
      <c r="J7" s="26">
        <v>8.9981490837774487</v>
      </c>
      <c r="K7" s="26">
        <v>8.9161576094153574</v>
      </c>
      <c r="L7" s="26">
        <v>8.8648002592141868</v>
      </c>
      <c r="M7" s="26">
        <v>8.8706822617383949</v>
      </c>
      <c r="N7" s="26">
        <v>8.8928702606030274</v>
      </c>
      <c r="O7" s="26">
        <v>8.9258733170838891</v>
      </c>
      <c r="P7" s="26">
        <v>8.9279022911060046</v>
      </c>
      <c r="Q7" s="26">
        <v>8.9247871030164845</v>
      </c>
      <c r="R7" s="26">
        <v>8.9054362309702952</v>
      </c>
      <c r="S7" s="26">
        <v>8.8947633144725202</v>
      </c>
      <c r="T7" s="26">
        <v>8.8928512178442816</v>
      </c>
      <c r="U7" s="26">
        <v>8.8672434408909098</v>
      </c>
      <c r="V7" s="26">
        <v>8.8502855050654876</v>
      </c>
      <c r="W7" s="26">
        <v>8.8274669144262212</v>
      </c>
      <c r="X7" s="26">
        <v>8.8014204107593645</v>
      </c>
      <c r="Y7" s="26">
        <v>8.7861968529750989</v>
      </c>
      <c r="Z7" s="26"/>
      <c r="AA7" s="26"/>
      <c r="AB7" s="26"/>
      <c r="AC7" s="26"/>
      <c r="AD7" s="26"/>
      <c r="AE7" s="26"/>
      <c r="AF7" s="26"/>
      <c r="AG7" s="26"/>
      <c r="AH7" s="26"/>
      <c r="AI7" s="26"/>
      <c r="AJ7" s="26"/>
      <c r="AK7" s="26"/>
      <c r="AL7" s="26"/>
      <c r="AM7" s="26"/>
      <c r="AN7" s="26"/>
    </row>
    <row r="8" spans="1:40">
      <c r="B8" s="26" t="s">
        <v>13</v>
      </c>
      <c r="C8" s="26">
        <v>6.8204427513931183</v>
      </c>
      <c r="D8" s="26">
        <v>6.7268675210303037</v>
      </c>
      <c r="E8" s="26">
        <v>6.6534901333429772</v>
      </c>
      <c r="F8" s="26">
        <v>6.6261238291955822</v>
      </c>
      <c r="G8" s="26">
        <v>6.5938068056537178</v>
      </c>
      <c r="H8" s="26">
        <v>6.5602207048632621</v>
      </c>
      <c r="I8" s="26">
        <v>6.5366847754678687</v>
      </c>
      <c r="J8" s="26">
        <v>6.5175517971793964</v>
      </c>
      <c r="K8" s="26">
        <v>6.5031526289633428</v>
      </c>
      <c r="L8" s="26">
        <v>6.4924348815066875</v>
      </c>
      <c r="M8" s="26">
        <v>6.4817048574681797</v>
      </c>
      <c r="N8" s="26">
        <v>6.4715276850274766</v>
      </c>
      <c r="O8" s="26">
        <v>6.4570388175018767</v>
      </c>
      <c r="P8" s="26">
        <v>6.4791055404316173</v>
      </c>
      <c r="Q8" s="26">
        <v>6.4946475268997972</v>
      </c>
      <c r="R8" s="26">
        <v>6.5107640726149691</v>
      </c>
      <c r="S8" s="26">
        <v>6.5347450689808939</v>
      </c>
      <c r="T8" s="26">
        <v>6.5499598471400313</v>
      </c>
      <c r="U8" s="26">
        <v>6.5595119118297838</v>
      </c>
      <c r="V8" s="26">
        <v>6.5679143319153148</v>
      </c>
      <c r="W8" s="26">
        <v>6.577309311574318</v>
      </c>
      <c r="X8" s="26">
        <v>6.584862350841532</v>
      </c>
      <c r="Y8" s="26">
        <v>6.5838712444891661</v>
      </c>
      <c r="Z8" s="26"/>
      <c r="AA8" s="26"/>
      <c r="AB8" s="26"/>
      <c r="AC8" s="26"/>
      <c r="AD8" s="26"/>
      <c r="AE8" s="26"/>
      <c r="AF8" s="26"/>
      <c r="AG8" s="26"/>
      <c r="AH8" s="26"/>
      <c r="AI8" s="26"/>
      <c r="AJ8" s="26"/>
      <c r="AK8" s="26"/>
      <c r="AL8" s="26"/>
      <c r="AM8" s="26"/>
      <c r="AN8" s="26"/>
    </row>
    <row r="9" spans="1:40">
      <c r="B9" s="26" t="s">
        <v>24</v>
      </c>
      <c r="C9" s="26">
        <v>2.8886737863814718</v>
      </c>
      <c r="D9" s="26">
        <v>2.35871703286396</v>
      </c>
      <c r="E9" s="26">
        <v>2.6801441589729262</v>
      </c>
      <c r="F9" s="26">
        <v>2.3714665669869595</v>
      </c>
      <c r="G9" s="26">
        <v>2.294677930851158</v>
      </c>
      <c r="H9" s="26">
        <v>2.2284689787977277</v>
      </c>
      <c r="I9" s="26">
        <v>2.1789183282482103</v>
      </c>
      <c r="J9" s="26">
        <v>2.0914960835865548</v>
      </c>
      <c r="K9" s="26">
        <v>2.0838253025003675</v>
      </c>
      <c r="L9" s="26">
        <v>2.0368776160757047</v>
      </c>
      <c r="M9" s="26">
        <v>1.9958646117803425</v>
      </c>
      <c r="N9" s="26">
        <v>1.9806255303811604</v>
      </c>
      <c r="O9" s="26">
        <v>1.9061465880417623</v>
      </c>
      <c r="P9" s="26">
        <v>1.8946730147043913</v>
      </c>
      <c r="Q9" s="26">
        <v>1.8618598438874518</v>
      </c>
      <c r="R9" s="26">
        <v>1.8339778254893853</v>
      </c>
      <c r="S9" s="26">
        <v>1.8404026572785082</v>
      </c>
      <c r="T9" s="26">
        <v>1.7931640049493103</v>
      </c>
      <c r="U9" s="26">
        <v>1.7464542207950799</v>
      </c>
      <c r="V9" s="26">
        <v>1.7485420099112481</v>
      </c>
      <c r="W9" s="26">
        <v>1.711723125749812</v>
      </c>
      <c r="X9" s="26">
        <v>1.714726244876867</v>
      </c>
      <c r="Y9" s="26">
        <v>1.6878734822871051</v>
      </c>
      <c r="Z9" s="26"/>
      <c r="AA9" s="26"/>
      <c r="AB9" s="26"/>
      <c r="AC9" s="26"/>
      <c r="AD9" s="26"/>
      <c r="AE9" s="26"/>
      <c r="AF9" s="26"/>
      <c r="AG9" s="26"/>
      <c r="AH9" s="26"/>
      <c r="AI9" s="26"/>
      <c r="AJ9" s="26"/>
      <c r="AK9" s="26"/>
      <c r="AL9" s="26"/>
      <c r="AM9" s="26"/>
      <c r="AN9" s="26"/>
    </row>
    <row r="10" spans="1:40">
      <c r="B10" s="26" t="s">
        <v>14</v>
      </c>
      <c r="C10" s="26">
        <v>10.507765358633366</v>
      </c>
      <c r="D10" s="26">
        <v>10.381427215984486</v>
      </c>
      <c r="E10" s="26">
        <v>10.46632293618041</v>
      </c>
      <c r="F10" s="26">
        <v>10.552771115183841</v>
      </c>
      <c r="G10" s="26">
        <v>10.636335200350965</v>
      </c>
      <c r="H10" s="26">
        <v>10.629647943400007</v>
      </c>
      <c r="I10" s="26">
        <v>10.649911502110095</v>
      </c>
      <c r="J10" s="26">
        <v>10.693481079654887</v>
      </c>
      <c r="K10" s="26">
        <v>10.689806293659695</v>
      </c>
      <c r="L10" s="26">
        <v>10.673631530168144</v>
      </c>
      <c r="M10" s="26">
        <v>10.669443540266982</v>
      </c>
      <c r="N10" s="26">
        <v>10.659028854121603</v>
      </c>
      <c r="O10" s="26">
        <v>10.655056554039948</v>
      </c>
      <c r="P10" s="26">
        <v>10.605382475966012</v>
      </c>
      <c r="Q10" s="26">
        <v>10.540899883181524</v>
      </c>
      <c r="R10" s="26">
        <v>10.499652122897674</v>
      </c>
      <c r="S10" s="26">
        <v>10.443766903307001</v>
      </c>
      <c r="T10" s="26">
        <v>10.39330153751991</v>
      </c>
      <c r="U10" s="26">
        <v>10.359276097807921</v>
      </c>
      <c r="V10" s="26">
        <v>10.348968830736121</v>
      </c>
      <c r="W10" s="26">
        <v>10.31146326038289</v>
      </c>
      <c r="X10" s="26">
        <v>10.314627997036403</v>
      </c>
      <c r="Y10" s="26">
        <v>10.309932334187451</v>
      </c>
      <c r="Z10" s="26"/>
      <c r="AA10" s="26"/>
      <c r="AB10" s="26"/>
      <c r="AC10" s="26"/>
      <c r="AD10" s="26"/>
      <c r="AE10" s="26"/>
      <c r="AF10" s="26"/>
      <c r="AG10" s="26"/>
      <c r="AH10" s="26"/>
      <c r="AI10" s="26"/>
      <c r="AJ10" s="26"/>
      <c r="AK10" s="26"/>
      <c r="AL10" s="26"/>
      <c r="AM10" s="26"/>
      <c r="AN10" s="26"/>
    </row>
    <row r="11" spans="1:40">
      <c r="B11" s="26" t="s">
        <v>17</v>
      </c>
      <c r="C11" s="26">
        <v>9.7528248858775104</v>
      </c>
      <c r="D11" s="26">
        <v>9.7669076431077677</v>
      </c>
      <c r="E11" s="26">
        <v>9.7989748406798149</v>
      </c>
      <c r="F11" s="26">
        <v>9.7968003834448538</v>
      </c>
      <c r="G11" s="26">
        <v>9.7946259262098838</v>
      </c>
      <c r="H11" s="26">
        <v>9.7924514689749085</v>
      </c>
      <c r="I11" s="26">
        <v>9.7896190106827703</v>
      </c>
      <c r="J11" s="26">
        <v>9.7865674977897381</v>
      </c>
      <c r="K11" s="26">
        <v>9.77849123765359</v>
      </c>
      <c r="L11" s="26">
        <v>9.7704144509105131</v>
      </c>
      <c r="M11" s="26">
        <v>9.7623648137818204</v>
      </c>
      <c r="N11" s="26">
        <v>9.7543420265265759</v>
      </c>
      <c r="O11" s="26">
        <v>9.7457792288620304</v>
      </c>
      <c r="P11" s="26">
        <v>9.831093547521057</v>
      </c>
      <c r="Q11" s="26">
        <v>9.9173933250031361</v>
      </c>
      <c r="R11" s="26">
        <v>10.004097376314915</v>
      </c>
      <c r="S11" s="26">
        <v>10.090805581900291</v>
      </c>
      <c r="T11" s="26">
        <v>10.176611551291789</v>
      </c>
      <c r="U11" s="26">
        <v>10.27192603935875</v>
      </c>
      <c r="V11" s="26">
        <v>10.368808704273198</v>
      </c>
      <c r="W11" s="26">
        <v>10.466326615740474</v>
      </c>
      <c r="X11" s="26">
        <v>10.563292148769444</v>
      </c>
      <c r="Y11" s="26">
        <v>10.660073258468561</v>
      </c>
      <c r="Z11" s="26"/>
      <c r="AA11" s="26"/>
      <c r="AB11" s="26"/>
      <c r="AC11" s="26"/>
      <c r="AD11" s="26"/>
      <c r="AE11" s="26"/>
      <c r="AF11" s="26"/>
      <c r="AG11" s="26"/>
      <c r="AH11" s="26"/>
      <c r="AI11" s="26"/>
      <c r="AJ11" s="26"/>
      <c r="AK11" s="26"/>
      <c r="AL11" s="26"/>
      <c r="AM11" s="26"/>
      <c r="AN11" s="26"/>
    </row>
    <row r="12" spans="1:40">
      <c r="B12" s="20" t="s">
        <v>25</v>
      </c>
      <c r="C12" s="26">
        <v>-5.1992379084767126</v>
      </c>
      <c r="D12" s="26">
        <v>-5.26283642408531</v>
      </c>
      <c r="E12" s="26">
        <v>-5.0932054392801467</v>
      </c>
      <c r="F12" s="26">
        <v>-5.0655042084819231</v>
      </c>
      <c r="G12" s="26">
        <v>-4.9552748766317336</v>
      </c>
      <c r="H12" s="26">
        <v>-4.8378637915269476</v>
      </c>
      <c r="I12" s="26">
        <v>-4.7172503881337819</v>
      </c>
      <c r="J12" s="26">
        <v>-4.6177939444613596</v>
      </c>
      <c r="K12" s="26">
        <v>-4.5253881078709721</v>
      </c>
      <c r="L12" s="26">
        <v>-4.3686931604244403</v>
      </c>
      <c r="M12" s="26">
        <v>-4.1881632424199999</v>
      </c>
      <c r="N12" s="26">
        <v>-3.9576112949488937</v>
      </c>
      <c r="O12" s="26">
        <v>-3.7088489922678538</v>
      </c>
      <c r="P12" s="26">
        <v>-3.4060304700339303</v>
      </c>
      <c r="Q12" s="26">
        <v>-3.1487764454351628</v>
      </c>
      <c r="R12" s="26">
        <v>-2.7989641408152628</v>
      </c>
      <c r="S12" s="26">
        <v>-2.5353368495861983</v>
      </c>
      <c r="T12" s="26">
        <v>-2.1999192070063094</v>
      </c>
      <c r="U12" s="26">
        <v>-1.9064288345727449</v>
      </c>
      <c r="V12" s="26">
        <v>-1.7535248097236527</v>
      </c>
      <c r="W12" s="26">
        <v>-1.5019072856296425</v>
      </c>
      <c r="X12" s="26">
        <v>-1.3267883640613813</v>
      </c>
      <c r="Y12" s="26">
        <v>-1.1914237357341504</v>
      </c>
      <c r="Z12" s="26"/>
      <c r="AA12" s="26"/>
      <c r="AB12" s="26"/>
      <c r="AC12" s="26"/>
      <c r="AD12" s="26"/>
      <c r="AE12" s="26"/>
      <c r="AF12" s="26"/>
      <c r="AG12" s="26"/>
      <c r="AH12" s="26"/>
      <c r="AI12" s="26"/>
      <c r="AJ12" s="26"/>
      <c r="AK12" s="26"/>
      <c r="AL12" s="26"/>
      <c r="AM12" s="26"/>
      <c r="AN12" s="26"/>
    </row>
    <row r="13" spans="1:40">
      <c r="B13" s="20" t="s">
        <v>26</v>
      </c>
      <c r="C13" s="26">
        <v>2.7034870117982437</v>
      </c>
      <c r="D13" s="26">
        <v>4.0372265290642941</v>
      </c>
      <c r="E13" s="26">
        <v>3.8560224378808607</v>
      </c>
      <c r="F13" s="26">
        <v>3.653416746511807</v>
      </c>
      <c r="G13" s="26">
        <v>3.4601885332299478</v>
      </c>
      <c r="H13" s="26">
        <v>3.303649211473493</v>
      </c>
      <c r="I13" s="26">
        <v>3.2250551259936531</v>
      </c>
      <c r="J13" s="26">
        <v>3.1978165256159934</v>
      </c>
      <c r="K13" s="26">
        <v>3.1659653157895109</v>
      </c>
      <c r="L13" s="26">
        <v>3.1474576522297504</v>
      </c>
      <c r="M13" s="26">
        <v>3.1268341792936534</v>
      </c>
      <c r="N13" s="26">
        <v>3.1000541110033608</v>
      </c>
      <c r="O13" s="26">
        <v>3.1036360353711139</v>
      </c>
      <c r="P13" s="26">
        <v>3.1065303625590541</v>
      </c>
      <c r="Q13" s="26">
        <v>3.112822817417241</v>
      </c>
      <c r="R13" s="26">
        <v>3.1225668308743</v>
      </c>
      <c r="S13" s="26">
        <v>3.1335272545819279</v>
      </c>
      <c r="T13" s="26">
        <v>3.1482994537289981</v>
      </c>
      <c r="U13" s="26">
        <v>3.1548080195232635</v>
      </c>
      <c r="V13" s="26">
        <v>3.167475074125667</v>
      </c>
      <c r="W13" s="26">
        <v>3.1772073544739237</v>
      </c>
      <c r="X13" s="26">
        <v>3.1771015244381644</v>
      </c>
      <c r="Y13" s="26">
        <v>3.1844356424804641</v>
      </c>
      <c r="Z13" s="35"/>
      <c r="AA13" s="26"/>
      <c r="AB13" s="26"/>
      <c r="AC13" s="26"/>
      <c r="AD13" s="26"/>
      <c r="AE13" s="26"/>
      <c r="AF13" s="26"/>
      <c r="AG13" s="26"/>
      <c r="AH13" s="26"/>
      <c r="AI13" s="26"/>
      <c r="AJ13" s="26"/>
      <c r="AK13" s="26"/>
      <c r="AL13" s="26"/>
      <c r="AM13" s="26"/>
      <c r="AN13" s="26"/>
    </row>
    <row r="14" spans="1:40">
      <c r="C14" s="26"/>
      <c r="D14" s="26"/>
      <c r="E14" s="26"/>
      <c r="F14" s="26"/>
      <c r="G14" s="26"/>
      <c r="H14" s="26"/>
      <c r="I14" s="26"/>
      <c r="J14" s="26"/>
      <c r="K14" s="26"/>
      <c r="L14" s="26"/>
      <c r="M14" s="26"/>
      <c r="N14" s="26"/>
      <c r="O14" s="26"/>
      <c r="P14" s="26"/>
      <c r="Q14" s="26"/>
      <c r="R14" s="26"/>
      <c r="S14" s="26"/>
      <c r="T14" s="26"/>
      <c r="U14" s="26"/>
      <c r="V14" s="26"/>
      <c r="W14" s="26"/>
      <c r="X14" s="26"/>
      <c r="Y14" s="26"/>
      <c r="Z14" s="36"/>
      <c r="AA14" s="36"/>
      <c r="AB14" s="26"/>
      <c r="AC14" s="26"/>
      <c r="AD14" s="26"/>
      <c r="AE14" s="26"/>
      <c r="AF14" s="26"/>
      <c r="AG14" s="26"/>
      <c r="AH14" s="26"/>
      <c r="AI14" s="26"/>
      <c r="AJ14" s="26"/>
      <c r="AK14" s="26"/>
      <c r="AL14" s="26"/>
      <c r="AM14" s="26"/>
      <c r="AN14" s="26"/>
    </row>
    <row r="15" spans="1:40">
      <c r="C15" s="26"/>
      <c r="D15" s="26"/>
      <c r="E15" s="26"/>
      <c r="F15" s="26"/>
      <c r="G15" s="26"/>
      <c r="H15" s="26"/>
      <c r="I15" s="26"/>
      <c r="J15" s="26"/>
      <c r="K15" s="26"/>
      <c r="L15" s="26"/>
      <c r="M15" s="26"/>
      <c r="N15" s="26"/>
      <c r="O15" s="26"/>
      <c r="P15" s="26"/>
      <c r="Q15" s="26"/>
      <c r="R15" s="26"/>
      <c r="S15" s="26"/>
      <c r="T15" s="26"/>
      <c r="U15" s="26"/>
      <c r="V15" s="26"/>
      <c r="W15" s="26"/>
      <c r="X15" s="26"/>
      <c r="Y15" s="26"/>
      <c r="Z15" s="36"/>
      <c r="AA15" s="26"/>
      <c r="AB15" s="26"/>
      <c r="AC15" s="26"/>
      <c r="AD15" s="26"/>
      <c r="AE15" s="26"/>
      <c r="AF15" s="26"/>
      <c r="AG15" s="26"/>
      <c r="AH15" s="26"/>
      <c r="AI15" s="26"/>
      <c r="AJ15" s="26"/>
      <c r="AK15" s="26"/>
      <c r="AL15" s="26"/>
      <c r="AM15" s="26"/>
      <c r="AN15" s="26"/>
    </row>
    <row r="16" spans="1:40">
      <c r="C16" s="26"/>
      <c r="D16" s="26"/>
      <c r="E16" s="31"/>
      <c r="F16" s="30"/>
      <c r="G16" s="31"/>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row>
    <row r="17" spans="2:40">
      <c r="B17" s="26"/>
      <c r="C17" s="26"/>
      <c r="D17" s="26"/>
      <c r="E17" s="31"/>
      <c r="F17" s="30"/>
      <c r="G17" s="31"/>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row>
    <row r="18" spans="2:40">
      <c r="B18" s="26"/>
      <c r="C18" s="31"/>
      <c r="D18" s="26"/>
      <c r="E18" s="31"/>
      <c r="F18" s="30"/>
      <c r="G18" s="31"/>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row>
    <row r="19" spans="2:40">
      <c r="B19" s="26"/>
      <c r="C19" s="26"/>
      <c r="D19" s="26"/>
      <c r="E19" s="31"/>
      <c r="F19" s="30"/>
      <c r="G19" s="31"/>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row>
    <row r="20" spans="2:40">
      <c r="B20" s="26"/>
      <c r="C20" s="26"/>
      <c r="D20" s="26"/>
      <c r="E20" s="31"/>
      <c r="F20" s="30"/>
      <c r="G20" s="31"/>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row>
    <row r="21" spans="2:40">
      <c r="B21" s="26"/>
      <c r="C21" s="26"/>
      <c r="D21" s="26"/>
      <c r="E21" s="31"/>
      <c r="F21" s="30"/>
      <c r="G21" s="31"/>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row>
    <row r="22" spans="2:40">
      <c r="C22" s="26"/>
      <c r="D22" s="26"/>
      <c r="E22" s="31"/>
      <c r="F22" s="30"/>
      <c r="G22" s="31"/>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row>
    <row r="23" spans="2:40">
      <c r="C23" s="26"/>
      <c r="D23" s="26"/>
      <c r="E23" s="31"/>
      <c r="F23" s="30"/>
      <c r="G23" s="31"/>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60" zoomScaleNormal="60" workbookViewId="0">
      <selection activeCell="G21" sqref="G21"/>
    </sheetView>
  </sheetViews>
  <sheetFormatPr defaultColWidth="8.88671875" defaultRowHeight="12.75"/>
  <cols>
    <col min="1" max="1" width="8.88671875" style="20"/>
    <col min="2" max="2" width="30.21875" style="20" bestFit="1" customWidth="1"/>
    <col min="3" max="3" width="10.6640625" style="20" bestFit="1" customWidth="1"/>
    <col min="4" max="5" width="11" style="20" bestFit="1" customWidth="1"/>
    <col min="6" max="16384" width="8.88671875" style="20"/>
  </cols>
  <sheetData>
    <row r="1" spans="1:12">
      <c r="A1" s="21" t="s">
        <v>64</v>
      </c>
      <c r="B1" s="20" t="s">
        <v>138</v>
      </c>
      <c r="C1" s="22"/>
      <c r="D1" s="22"/>
      <c r="G1" s="33" t="s">
        <v>3</v>
      </c>
    </row>
    <row r="2" spans="1:12">
      <c r="A2" s="19" t="s">
        <v>4</v>
      </c>
      <c r="B2" s="22" t="s">
        <v>23</v>
      </c>
      <c r="C2" s="22"/>
      <c r="D2" s="22"/>
    </row>
    <row r="3" spans="1:12">
      <c r="A3" s="21" t="s">
        <v>5</v>
      </c>
      <c r="B3" s="23"/>
      <c r="C3" s="22"/>
      <c r="D3" s="22"/>
    </row>
    <row r="4" spans="1:12">
      <c r="B4" s="23"/>
      <c r="C4" s="22"/>
      <c r="D4" s="22"/>
    </row>
    <row r="5" spans="1:12">
      <c r="B5" s="23"/>
      <c r="C5" s="22"/>
      <c r="D5" s="22"/>
    </row>
    <row r="6" spans="1:12">
      <c r="B6" s="21"/>
      <c r="C6" s="21" t="s">
        <v>22</v>
      </c>
      <c r="D6" s="21">
        <v>2010</v>
      </c>
      <c r="E6" s="21">
        <v>2011</v>
      </c>
      <c r="F6" s="21">
        <v>2012</v>
      </c>
      <c r="G6" s="21"/>
      <c r="H6" s="21"/>
      <c r="I6" s="21"/>
      <c r="J6" s="21"/>
      <c r="K6" s="21"/>
      <c r="L6" s="21"/>
    </row>
    <row r="7" spans="1:12">
      <c r="B7" s="26" t="s">
        <v>86</v>
      </c>
      <c r="C7" s="20">
        <v>5.2</v>
      </c>
      <c r="D7" s="20">
        <v>3.3</v>
      </c>
      <c r="E7" s="20">
        <v>2.4</v>
      </c>
      <c r="F7" s="20">
        <v>2.1</v>
      </c>
    </row>
    <row r="8" spans="1:12">
      <c r="B8" s="26" t="s">
        <v>87</v>
      </c>
      <c r="C8" s="20">
        <v>2.6</v>
      </c>
      <c r="D8" s="20">
        <v>1.3</v>
      </c>
      <c r="E8" s="20">
        <v>1.1000000000000001</v>
      </c>
      <c r="F8" s="20">
        <v>55.7</v>
      </c>
    </row>
    <row r="9" spans="1:12">
      <c r="B9" s="26" t="s">
        <v>88</v>
      </c>
      <c r="C9" s="20">
        <v>0.7</v>
      </c>
      <c r="D9" s="20">
        <v>1.2</v>
      </c>
      <c r="E9" s="20">
        <v>54.3</v>
      </c>
    </row>
    <row r="10" spans="1:12">
      <c r="B10" s="26" t="s">
        <v>89</v>
      </c>
      <c r="C10" s="20">
        <v>72.3</v>
      </c>
      <c r="D10" s="20">
        <v>54.7</v>
      </c>
    </row>
    <row r="11" spans="1:12">
      <c r="B11" s="26"/>
    </row>
    <row r="17" spans="3:5">
      <c r="C17" s="29"/>
      <c r="E17" s="29"/>
    </row>
    <row r="18" spans="3:5">
      <c r="C18" s="29"/>
      <c r="E18" s="29"/>
    </row>
    <row r="19" spans="3:5">
      <c r="C19" s="29"/>
      <c r="E19" s="29"/>
    </row>
    <row r="20" spans="3:5">
      <c r="C20" s="29"/>
      <c r="E20" s="29"/>
    </row>
    <row r="21" spans="3:5">
      <c r="C21" s="29"/>
      <c r="E21" s="29"/>
    </row>
    <row r="22" spans="3:5">
      <c r="C22" s="29"/>
      <c r="E22" s="29"/>
    </row>
    <row r="23" spans="3:5">
      <c r="C23" s="29"/>
      <c r="E23" s="29"/>
    </row>
    <row r="24" spans="3:5">
      <c r="C24" s="29"/>
      <c r="E24" s="29"/>
    </row>
    <row r="25" spans="3:5">
      <c r="C25" s="29"/>
      <c r="E25" s="29"/>
    </row>
    <row r="26" spans="3:5">
      <c r="C26" s="29"/>
      <c r="E26" s="29"/>
    </row>
    <row r="27" spans="3:5">
      <c r="C27" s="29"/>
      <c r="E27" s="29"/>
    </row>
    <row r="28" spans="3:5">
      <c r="C28" s="29"/>
      <c r="E28" s="29"/>
    </row>
    <row r="29" spans="3:5">
      <c r="E29" s="29"/>
    </row>
    <row r="30" spans="3:5">
      <c r="E30" s="29"/>
    </row>
    <row r="31" spans="3:5">
      <c r="E31" s="29"/>
    </row>
  </sheetData>
  <sheetProtection password="AF49" sheet="1" objects="1" scenarios="1"/>
  <hyperlinks>
    <hyperlink ref="G1" location="contents!A1" display="Back to contents"/>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6"/>
  <sheetViews>
    <sheetView zoomScale="60" zoomScaleNormal="60" workbookViewId="0">
      <selection activeCell="M30" sqref="M30"/>
    </sheetView>
  </sheetViews>
  <sheetFormatPr defaultColWidth="8.88671875" defaultRowHeight="12.75"/>
  <cols>
    <col min="1" max="1" width="8.88671875" style="20"/>
    <col min="2" max="2" width="30.21875" style="20" bestFit="1" customWidth="1"/>
    <col min="3" max="16384" width="8.88671875" style="20"/>
  </cols>
  <sheetData>
    <row r="1" spans="1:43">
      <c r="A1" s="21" t="s">
        <v>64</v>
      </c>
      <c r="B1" s="22" t="s">
        <v>139</v>
      </c>
      <c r="C1" s="22"/>
      <c r="D1" s="22"/>
      <c r="G1" s="33" t="s">
        <v>3</v>
      </c>
    </row>
    <row r="2" spans="1:43">
      <c r="A2" s="19" t="s">
        <v>4</v>
      </c>
      <c r="B2" s="22" t="s">
        <v>30</v>
      </c>
      <c r="C2" s="22"/>
      <c r="D2" s="22"/>
    </row>
    <row r="3" spans="1:43">
      <c r="A3" s="21" t="s">
        <v>5</v>
      </c>
      <c r="B3" s="23" t="s">
        <v>140</v>
      </c>
      <c r="C3" s="22"/>
      <c r="D3" s="22"/>
    </row>
    <row r="4" spans="1:43">
      <c r="B4" s="23"/>
      <c r="C4" s="22"/>
      <c r="D4" s="22"/>
    </row>
    <row r="5" spans="1:43" s="21" customFormat="1">
      <c r="B5" s="37"/>
      <c r="C5" s="37">
        <v>2010</v>
      </c>
      <c r="D5" s="37">
        <v>2011</v>
      </c>
      <c r="E5" s="37">
        <v>2012</v>
      </c>
      <c r="F5" s="21">
        <v>2013</v>
      </c>
      <c r="G5" s="21">
        <v>2014</v>
      </c>
      <c r="H5" s="21">
        <v>2015</v>
      </c>
      <c r="I5" s="21">
        <v>2016</v>
      </c>
      <c r="J5" s="21">
        <v>2017</v>
      </c>
      <c r="K5" s="21">
        <v>2018</v>
      </c>
      <c r="L5" s="21">
        <v>2019</v>
      </c>
      <c r="M5" s="21">
        <v>2020</v>
      </c>
      <c r="N5" s="21">
        <v>2021</v>
      </c>
      <c r="O5" s="21">
        <v>2022</v>
      </c>
      <c r="P5" s="21">
        <v>2023</v>
      </c>
      <c r="Q5" s="21">
        <v>2024</v>
      </c>
      <c r="R5" s="21">
        <v>2025</v>
      </c>
      <c r="S5" s="21">
        <v>2026</v>
      </c>
      <c r="T5" s="21">
        <v>2027</v>
      </c>
      <c r="U5" s="21">
        <v>2028</v>
      </c>
      <c r="V5" s="21">
        <v>2029</v>
      </c>
      <c r="W5" s="21">
        <v>2030</v>
      </c>
      <c r="X5" s="21">
        <v>2031</v>
      </c>
      <c r="Y5" s="21">
        <v>2032</v>
      </c>
      <c r="Z5" s="21">
        <v>2033</v>
      </c>
      <c r="AA5" s="21">
        <v>2034</v>
      </c>
      <c r="AB5" s="21">
        <v>2035</v>
      </c>
      <c r="AC5" s="21">
        <v>2036</v>
      </c>
      <c r="AD5" s="21">
        <v>2037</v>
      </c>
      <c r="AE5" s="21">
        <v>2038</v>
      </c>
      <c r="AF5" s="21">
        <v>2039</v>
      </c>
      <c r="AG5" s="21">
        <v>2040</v>
      </c>
      <c r="AH5" s="21">
        <v>2041</v>
      </c>
      <c r="AI5" s="21">
        <v>2042</v>
      </c>
      <c r="AJ5" s="21">
        <v>2043</v>
      </c>
      <c r="AK5" s="21">
        <v>2044</v>
      </c>
      <c r="AL5" s="21">
        <v>2045</v>
      </c>
      <c r="AM5" s="21">
        <v>2046</v>
      </c>
      <c r="AN5" s="21">
        <v>2047</v>
      </c>
      <c r="AO5" s="21">
        <v>2048</v>
      </c>
      <c r="AP5" s="21">
        <v>2049</v>
      </c>
      <c r="AQ5" s="21">
        <v>2050</v>
      </c>
    </row>
    <row r="6" spans="1:43">
      <c r="B6" s="26" t="s">
        <v>28</v>
      </c>
      <c r="C6" s="26">
        <v>53.652000000000001</v>
      </c>
      <c r="D6" s="26">
        <v>53.404000000000003</v>
      </c>
      <c r="E6" s="26">
        <v>53.225999999999999</v>
      </c>
      <c r="F6" s="26">
        <v>47.975999999999999</v>
      </c>
      <c r="G6" s="26">
        <v>46.957999999999998</v>
      </c>
      <c r="H6" s="26">
        <v>45.927999999999997</v>
      </c>
      <c r="I6" s="26">
        <v>44.933</v>
      </c>
      <c r="J6" s="26">
        <v>43.945999999999998</v>
      </c>
      <c r="K6" s="26">
        <v>42.966000000000001</v>
      </c>
      <c r="L6" s="26">
        <v>41.975999999999999</v>
      </c>
      <c r="M6" s="26">
        <v>40.716999999999999</v>
      </c>
      <c r="N6" s="26">
        <v>39.494999999999997</v>
      </c>
      <c r="O6" s="26">
        <v>38.31</v>
      </c>
      <c r="P6" s="26">
        <v>37.161000000000001</v>
      </c>
      <c r="Q6" s="26">
        <v>35.786999999999999</v>
      </c>
      <c r="R6" s="26">
        <v>34.116999999999997</v>
      </c>
      <c r="S6" s="26">
        <v>32.445999999999998</v>
      </c>
      <c r="T6" s="26">
        <v>30.777000000000001</v>
      </c>
      <c r="U6" s="26"/>
      <c r="V6" s="26"/>
      <c r="W6" s="26"/>
      <c r="X6" s="26"/>
      <c r="Y6" s="26"/>
      <c r="Z6" s="26"/>
      <c r="AA6" s="26"/>
      <c r="AB6" s="26"/>
      <c r="AC6" s="26"/>
      <c r="AD6" s="26"/>
      <c r="AE6" s="26"/>
      <c r="AF6" s="26"/>
      <c r="AG6" s="26"/>
      <c r="AH6" s="26"/>
      <c r="AI6" s="26"/>
      <c r="AJ6" s="26"/>
      <c r="AK6" s="26"/>
      <c r="AL6" s="26"/>
      <c r="AM6" s="26"/>
      <c r="AN6" s="26"/>
      <c r="AO6" s="26"/>
      <c r="AP6" s="26"/>
      <c r="AQ6" s="26"/>
    </row>
    <row r="7" spans="1:43">
      <c r="B7" s="26" t="s">
        <v>94</v>
      </c>
      <c r="G7" s="26">
        <v>45.425332123551215</v>
      </c>
      <c r="H7" s="26">
        <v>46.023554740806574</v>
      </c>
      <c r="I7" s="26">
        <v>45.980938809461385</v>
      </c>
      <c r="J7" s="26">
        <v>46.801065665487528</v>
      </c>
      <c r="K7" s="26">
        <v>45.696415843452598</v>
      </c>
      <c r="L7" s="26">
        <v>44.764483753019498</v>
      </c>
      <c r="M7" s="26">
        <v>43.759501301000938</v>
      </c>
      <c r="N7" s="26">
        <v>43.191660027263737</v>
      </c>
      <c r="O7" s="26">
        <v>42.164272162162341</v>
      </c>
      <c r="P7" s="26">
        <v>41.19696178209572</v>
      </c>
      <c r="Q7" s="26">
        <v>40.429781971353783</v>
      </c>
      <c r="R7" s="26">
        <v>39.150654279339356</v>
      </c>
      <c r="S7" s="26">
        <v>38.541364897661012</v>
      </c>
      <c r="T7" s="26">
        <v>37.779714467094955</v>
      </c>
      <c r="U7" s="26">
        <v>37.112179427833986</v>
      </c>
      <c r="V7" s="26">
        <v>36.408482576745115</v>
      </c>
      <c r="W7" s="26">
        <v>35.603738220942866</v>
      </c>
      <c r="X7" s="26">
        <v>34.892249678732398</v>
      </c>
      <c r="Y7" s="26">
        <v>33.960976211690479</v>
      </c>
      <c r="Z7" s="26"/>
      <c r="AA7" s="26"/>
      <c r="AB7" s="26"/>
      <c r="AC7" s="26"/>
      <c r="AD7" s="26"/>
      <c r="AE7" s="26"/>
      <c r="AF7" s="26"/>
      <c r="AG7" s="26"/>
      <c r="AH7" s="26"/>
      <c r="AI7" s="26"/>
      <c r="AJ7" s="26"/>
      <c r="AK7" s="26"/>
      <c r="AL7" s="26"/>
      <c r="AM7" s="26"/>
      <c r="AN7" s="26"/>
      <c r="AO7" s="26"/>
      <c r="AP7" s="26"/>
      <c r="AQ7" s="26"/>
    </row>
    <row r="8" spans="1:43">
      <c r="B8" s="26" t="s">
        <v>63</v>
      </c>
      <c r="G8" s="26"/>
      <c r="H8" s="26"/>
      <c r="I8" s="26"/>
      <c r="J8" s="26"/>
      <c r="K8" s="26"/>
      <c r="L8" s="26"/>
      <c r="M8" s="26"/>
      <c r="N8" s="26"/>
      <c r="O8" s="26"/>
      <c r="P8" s="26"/>
      <c r="Q8" s="26"/>
      <c r="R8" s="26"/>
      <c r="S8" s="26"/>
      <c r="T8" s="26"/>
      <c r="U8" s="26"/>
      <c r="V8" s="26"/>
      <c r="W8" s="26"/>
      <c r="X8" s="26"/>
      <c r="Y8" s="26">
        <v>33.960976211690479</v>
      </c>
      <c r="Z8" s="26">
        <v>32.942146925339763</v>
      </c>
      <c r="AA8" s="26">
        <v>31.953882517579569</v>
      </c>
      <c r="AB8" s="26">
        <v>30.995266042052183</v>
      </c>
      <c r="AC8" s="26">
        <v>30.065408060790617</v>
      </c>
      <c r="AD8" s="26">
        <v>29.163445818966899</v>
      </c>
      <c r="AE8" s="26">
        <v>28.288542444397891</v>
      </c>
      <c r="AF8" s="26">
        <v>27.439886171065954</v>
      </c>
      <c r="AG8" s="26">
        <v>26.616689585933976</v>
      </c>
      <c r="AH8" s="26">
        <v>25.818188898355956</v>
      </c>
      <c r="AI8" s="26">
        <v>25.043643231405277</v>
      </c>
      <c r="AJ8" s="26">
        <v>24.29233393446312</v>
      </c>
      <c r="AK8" s="26">
        <v>23.563563916429224</v>
      </c>
      <c r="AL8" s="26">
        <v>22.856656998936348</v>
      </c>
      <c r="AM8" s="26">
        <v>22.170957288968257</v>
      </c>
      <c r="AN8" s="26">
        <v>21.505828570299208</v>
      </c>
      <c r="AO8" s="26">
        <v>20.860653713190231</v>
      </c>
      <c r="AP8" s="26">
        <v>20.234834101794526</v>
      </c>
      <c r="AQ8" s="26">
        <v>19.62778907874069</v>
      </c>
    </row>
    <row r="9" spans="1:43">
      <c r="B9" s="26" t="s">
        <v>92</v>
      </c>
      <c r="C9" s="26">
        <v>60.493603</v>
      </c>
      <c r="D9" s="26">
        <v>57.809448000000003</v>
      </c>
      <c r="E9" s="26">
        <v>57.793491000000003</v>
      </c>
      <c r="F9" s="26">
        <v>49.724806999999998</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row>
    <row r="10" spans="1:43">
      <c r="B10" s="26" t="s">
        <v>93</v>
      </c>
      <c r="C10" s="26"/>
      <c r="D10" s="26"/>
      <c r="E10" s="26"/>
      <c r="F10" s="26"/>
      <c r="G10" s="26"/>
      <c r="H10" s="26"/>
      <c r="I10" s="26"/>
      <c r="J10" s="26"/>
      <c r="K10" s="26"/>
      <c r="L10" s="26"/>
      <c r="M10" s="26"/>
      <c r="N10" s="26"/>
      <c r="O10" s="26"/>
      <c r="P10" s="26"/>
      <c r="Q10" s="26"/>
      <c r="R10" s="26"/>
      <c r="S10" s="26"/>
      <c r="T10" s="26"/>
      <c r="U10" s="26"/>
      <c r="V10" s="26"/>
      <c r="W10" s="26"/>
      <c r="X10" s="26"/>
      <c r="Y10" s="26"/>
      <c r="Z10" s="36"/>
      <c r="AA10" s="26"/>
      <c r="AB10" s="26"/>
      <c r="AC10" s="26"/>
      <c r="AD10" s="26"/>
      <c r="AE10" s="26"/>
      <c r="AF10" s="26"/>
      <c r="AG10" s="26"/>
      <c r="AH10" s="26"/>
      <c r="AI10" s="26"/>
      <c r="AJ10" s="26"/>
      <c r="AK10" s="26"/>
      <c r="AL10" s="26"/>
      <c r="AM10" s="26"/>
      <c r="AN10" s="26"/>
      <c r="AQ10" s="20">
        <v>16</v>
      </c>
    </row>
    <row r="11" spans="1:43">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row>
    <row r="12" spans="1:43">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row>
    <row r="13" spans="1:43">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1:43">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row>
    <row r="15" spans="1:43">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row>
    <row r="16" spans="1:43">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row>
  </sheetData>
  <sheetProtection password="AF49" sheet="1" objects="1" scenarios="1"/>
  <hyperlinks>
    <hyperlink ref="G1" location="contents!A1" display="Back to contents"/>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A4" zoomScale="40" zoomScaleNormal="40" workbookViewId="0">
      <selection activeCell="K35" sqref="K35"/>
    </sheetView>
  </sheetViews>
  <sheetFormatPr defaultColWidth="8.88671875" defaultRowHeight="12.75"/>
  <cols>
    <col min="1" max="1" width="8.88671875" style="20"/>
    <col min="2" max="2" width="21.5546875" style="20" customWidth="1"/>
    <col min="3" max="16384" width="8.88671875" style="20"/>
  </cols>
  <sheetData>
    <row r="1" spans="1:38">
      <c r="A1" s="21" t="s">
        <v>64</v>
      </c>
      <c r="B1" s="22" t="s">
        <v>141</v>
      </c>
      <c r="C1" s="22"/>
      <c r="D1" s="22"/>
      <c r="G1" s="33" t="s">
        <v>3</v>
      </c>
    </row>
    <row r="2" spans="1:38">
      <c r="A2" s="19" t="s">
        <v>4</v>
      </c>
      <c r="B2" s="39" t="s">
        <v>30</v>
      </c>
      <c r="C2" s="22"/>
      <c r="D2" s="22"/>
    </row>
    <row r="3" spans="1:38">
      <c r="A3" s="21" t="s">
        <v>5</v>
      </c>
      <c r="B3" s="23" t="s">
        <v>142</v>
      </c>
      <c r="C3" s="22"/>
      <c r="D3" s="22"/>
    </row>
    <row r="4" spans="1:38">
      <c r="B4" s="23"/>
      <c r="C4" s="22"/>
      <c r="D4" s="22"/>
    </row>
    <row r="5" spans="1:38">
      <c r="B5" s="23"/>
      <c r="C5" s="22"/>
      <c r="D5" s="22"/>
    </row>
    <row r="6" spans="1:38">
      <c r="B6" s="23"/>
      <c r="C6" s="22"/>
      <c r="D6" s="22"/>
    </row>
    <row r="8" spans="1:38" s="21" customFormat="1">
      <c r="C8" s="21">
        <v>2015</v>
      </c>
      <c r="D8" s="21">
        <v>2016</v>
      </c>
      <c r="E8" s="21">
        <v>2017</v>
      </c>
      <c r="F8" s="21">
        <v>2018</v>
      </c>
      <c r="G8" s="21">
        <v>2019</v>
      </c>
      <c r="H8" s="21">
        <v>2020</v>
      </c>
      <c r="I8" s="21">
        <v>2021</v>
      </c>
      <c r="J8" s="21">
        <v>2022</v>
      </c>
      <c r="K8" s="21">
        <v>2023</v>
      </c>
      <c r="L8" s="21">
        <v>2024</v>
      </c>
      <c r="M8" s="21">
        <v>2025</v>
      </c>
      <c r="N8" s="21">
        <v>2026</v>
      </c>
      <c r="O8" s="21">
        <v>2027</v>
      </c>
      <c r="P8" s="21">
        <v>2028</v>
      </c>
      <c r="Q8" s="21">
        <v>2029</v>
      </c>
      <c r="R8" s="21">
        <v>2030</v>
      </c>
      <c r="S8" s="21">
        <v>2031</v>
      </c>
      <c r="T8" s="21">
        <v>2032</v>
      </c>
      <c r="U8" s="21">
        <v>2033</v>
      </c>
      <c r="V8" s="21">
        <v>2034</v>
      </c>
      <c r="W8" s="21">
        <v>2035</v>
      </c>
    </row>
    <row r="9" spans="1:38">
      <c r="B9" s="20" t="s">
        <v>48</v>
      </c>
      <c r="C9" s="38">
        <v>100</v>
      </c>
      <c r="D9" s="38">
        <v>92.256034451141289</v>
      </c>
      <c r="E9" s="38">
        <v>82.316026594207344</v>
      </c>
      <c r="F9" s="38">
        <v>76.569620143285235</v>
      </c>
      <c r="G9" s="38">
        <v>70.946844434555373</v>
      </c>
      <c r="H9" s="38">
        <v>61.275201408570609</v>
      </c>
      <c r="I9" s="38">
        <v>57.812555746263655</v>
      </c>
      <c r="J9" s="38">
        <v>53.860196593488503</v>
      </c>
      <c r="K9" s="38">
        <v>50.237820610888171</v>
      </c>
      <c r="L9" s="38">
        <v>46.923548406942125</v>
      </c>
      <c r="M9" s="38">
        <v>42.937197281162653</v>
      </c>
      <c r="N9" s="38">
        <v>39.489548749852496</v>
      </c>
      <c r="O9" s="38">
        <v>35.795601391021897</v>
      </c>
      <c r="P9" s="38">
        <v>32.149805264357127</v>
      </c>
      <c r="Q9" s="38">
        <v>28.873460585897853</v>
      </c>
      <c r="R9" s="38">
        <v>25.243531179533168</v>
      </c>
      <c r="S9" s="38">
        <v>24.214696312184742</v>
      </c>
      <c r="T9" s="38">
        <v>23.185861444836316</v>
      </c>
      <c r="U9" s="38">
        <v>22.157026577487891</v>
      </c>
      <c r="V9" s="38">
        <v>21.128191710139465</v>
      </c>
      <c r="W9" s="38">
        <v>20.099356842791039</v>
      </c>
      <c r="X9" s="38"/>
      <c r="Y9" s="38"/>
      <c r="Z9" s="38"/>
      <c r="AA9" s="38"/>
      <c r="AB9" s="38"/>
      <c r="AC9" s="38"/>
      <c r="AD9" s="38"/>
      <c r="AE9" s="38"/>
      <c r="AF9" s="38"/>
      <c r="AG9" s="38"/>
      <c r="AH9" s="38"/>
      <c r="AI9" s="38"/>
      <c r="AJ9" s="38"/>
      <c r="AK9" s="38"/>
      <c r="AL9" s="38"/>
    </row>
    <row r="10" spans="1:38">
      <c r="B10" s="20" t="s">
        <v>49</v>
      </c>
      <c r="C10" s="38">
        <v>100</v>
      </c>
      <c r="D10" s="38">
        <v>98.717951664069389</v>
      </c>
      <c r="E10" s="38">
        <v>97.552010187222166</v>
      </c>
      <c r="F10" s="38">
        <v>96.561156131602303</v>
      </c>
      <c r="G10" s="38">
        <v>95.599003698036981</v>
      </c>
      <c r="H10" s="38">
        <v>94.818186066508986</v>
      </c>
      <c r="I10" s="38">
        <v>93.89365007783617</v>
      </c>
      <c r="J10" s="38">
        <v>92.907280754570124</v>
      </c>
      <c r="K10" s="38">
        <v>91.962597075229311</v>
      </c>
      <c r="L10" s="38">
        <v>91.058309143763879</v>
      </c>
      <c r="M10" s="38">
        <v>90.308339778524385</v>
      </c>
      <c r="N10" s="38">
        <v>88.327570360369165</v>
      </c>
      <c r="O10" s="38">
        <v>86.332755305714969</v>
      </c>
      <c r="P10" s="38">
        <v>84.387774544084053</v>
      </c>
      <c r="Q10" s="38">
        <v>82.47252375682865</v>
      </c>
      <c r="R10" s="38">
        <v>77.955558109677327</v>
      </c>
      <c r="S10" s="38">
        <v>76.069532067511631</v>
      </c>
      <c r="T10" s="38">
        <v>74.182608706675524</v>
      </c>
      <c r="U10" s="38">
        <v>72.573670649412549</v>
      </c>
      <c r="V10" s="38">
        <v>70.964648959766492</v>
      </c>
      <c r="W10" s="38">
        <v>69.502221389895851</v>
      </c>
      <c r="X10" s="38"/>
      <c r="Y10" s="38"/>
      <c r="Z10" s="38"/>
      <c r="AA10" s="38"/>
      <c r="AB10" s="38"/>
      <c r="AC10" s="38"/>
      <c r="AD10" s="38"/>
      <c r="AE10" s="38"/>
      <c r="AF10" s="38"/>
      <c r="AG10" s="38"/>
      <c r="AH10" s="38"/>
      <c r="AI10" s="38"/>
      <c r="AJ10" s="38"/>
      <c r="AK10" s="38"/>
      <c r="AL10" s="38"/>
    </row>
    <row r="11" spans="1:38">
      <c r="B11" s="20" t="s">
        <v>50</v>
      </c>
      <c r="C11" s="38">
        <v>100</v>
      </c>
      <c r="D11" s="38">
        <v>97.200610897027047</v>
      </c>
      <c r="E11" s="38">
        <v>95.421495246280287</v>
      </c>
      <c r="F11" s="38">
        <v>93.771006667775865</v>
      </c>
      <c r="G11" s="38">
        <v>93.127725653646095</v>
      </c>
      <c r="H11" s="38">
        <v>91.516847607475952</v>
      </c>
      <c r="I11" s="38">
        <v>90.685350003978556</v>
      </c>
      <c r="J11" s="38">
        <v>89.186898153433177</v>
      </c>
      <c r="K11" s="38">
        <v>87.822699291568057</v>
      </c>
      <c r="L11" s="38">
        <v>86.579393637498313</v>
      </c>
      <c r="M11" s="38">
        <v>84.090738918731802</v>
      </c>
      <c r="N11" s="38">
        <v>83.221892240397381</v>
      </c>
      <c r="O11" s="38">
        <v>82.110239756703379</v>
      </c>
      <c r="P11" s="38">
        <v>81.129009393417832</v>
      </c>
      <c r="Q11" s="38">
        <v>80.392553602460808</v>
      </c>
      <c r="R11" s="38">
        <v>78.281032894056082</v>
      </c>
      <c r="S11" s="38">
        <v>76.067820507271364</v>
      </c>
      <c r="T11" s="38">
        <v>74.031085852015593</v>
      </c>
      <c r="U11" s="38">
        <v>71.242866371635387</v>
      </c>
      <c r="V11" s="38">
        <v>68.580057256247045</v>
      </c>
      <c r="W11" s="38">
        <v>65.155497258490342</v>
      </c>
      <c r="X11" s="38"/>
      <c r="Y11" s="38"/>
      <c r="Z11" s="38"/>
      <c r="AA11" s="38"/>
      <c r="AB11" s="38"/>
      <c r="AC11" s="38"/>
      <c r="AD11" s="38"/>
      <c r="AE11" s="38"/>
      <c r="AF11" s="38"/>
      <c r="AG11" s="38"/>
      <c r="AH11" s="38"/>
      <c r="AI11" s="38"/>
      <c r="AJ11" s="38"/>
      <c r="AK11" s="38"/>
      <c r="AL11" s="38"/>
    </row>
    <row r="12" spans="1:38">
      <c r="B12" s="20" t="s">
        <v>51</v>
      </c>
      <c r="C12" s="38">
        <v>100</v>
      </c>
      <c r="D12" s="38">
        <v>97.631497561124306</v>
      </c>
      <c r="E12" s="38">
        <v>95.104484943233729</v>
      </c>
      <c r="F12" s="38">
        <v>91.924067621769211</v>
      </c>
      <c r="G12" s="38">
        <v>88.62302783467149</v>
      </c>
      <c r="H12" s="38">
        <v>85.186505202405783</v>
      </c>
      <c r="I12" s="38">
        <v>83.003602593475037</v>
      </c>
      <c r="J12" s="38">
        <v>80.601230934650332</v>
      </c>
      <c r="K12" s="38">
        <v>77.032042560447522</v>
      </c>
      <c r="L12" s="38">
        <v>74.370861083173892</v>
      </c>
      <c r="M12" s="38">
        <v>71.43906723213172</v>
      </c>
      <c r="N12" s="38">
        <v>69.055776626666102</v>
      </c>
      <c r="O12" s="38">
        <v>66.474715111034371</v>
      </c>
      <c r="P12" s="38">
        <v>63.885828426468024</v>
      </c>
      <c r="Q12" s="38">
        <v>61.3802573773932</v>
      </c>
      <c r="R12" s="38">
        <v>58.911515314820292</v>
      </c>
      <c r="S12" s="38">
        <v>56.258270528287866</v>
      </c>
      <c r="T12" s="38">
        <v>54.078262130034702</v>
      </c>
      <c r="U12" s="38">
        <v>51.852838327184053</v>
      </c>
      <c r="V12" s="38">
        <v>49.589037604194452</v>
      </c>
      <c r="W12" s="38">
        <v>47.357725606550709</v>
      </c>
      <c r="X12" s="38"/>
      <c r="Y12" s="38"/>
      <c r="Z12" s="38"/>
      <c r="AA12" s="38"/>
      <c r="AB12" s="38"/>
      <c r="AC12" s="38"/>
      <c r="AD12" s="38"/>
      <c r="AE12" s="38"/>
      <c r="AF12" s="38"/>
      <c r="AG12" s="38"/>
      <c r="AH12" s="38"/>
      <c r="AI12" s="38"/>
      <c r="AJ12" s="38"/>
      <c r="AK12" s="38"/>
      <c r="AL12" s="38"/>
    </row>
    <row r="13" spans="1:38">
      <c r="B13" s="20" t="s">
        <v>52</v>
      </c>
      <c r="C13" s="38">
        <v>100</v>
      </c>
      <c r="D13" s="38">
        <v>98.348797674790859</v>
      </c>
      <c r="E13" s="38">
        <v>97.18932471310687</v>
      </c>
      <c r="F13" s="38">
        <v>96.435121045125442</v>
      </c>
      <c r="G13" s="38">
        <v>95.448437485884057</v>
      </c>
      <c r="H13" s="38">
        <v>94.180171759066837</v>
      </c>
      <c r="I13" s="38">
        <v>93.267706178722008</v>
      </c>
      <c r="J13" s="38">
        <v>92.663210442531295</v>
      </c>
      <c r="K13" s="38">
        <v>92.189919563948479</v>
      </c>
      <c r="L13" s="38">
        <v>92.100532923441463</v>
      </c>
      <c r="M13" s="38">
        <v>91.70103209477044</v>
      </c>
      <c r="N13" s="38">
        <v>91.385044947974507</v>
      </c>
      <c r="O13" s="38">
        <v>90.604504634640222</v>
      </c>
      <c r="P13" s="38">
        <v>89.910163047821356</v>
      </c>
      <c r="Q13" s="38">
        <v>89.073084293015256</v>
      </c>
      <c r="R13" s="38">
        <v>88.126357595736295</v>
      </c>
      <c r="S13" s="38">
        <v>87.110705000754763</v>
      </c>
      <c r="T13" s="38">
        <v>85.920099138140316</v>
      </c>
      <c r="U13" s="38">
        <v>84.784337248726445</v>
      </c>
      <c r="V13" s="38">
        <v>83.610491760066054</v>
      </c>
      <c r="W13" s="38">
        <v>82.179974641390018</v>
      </c>
      <c r="X13" s="38"/>
      <c r="Y13" s="38"/>
      <c r="Z13" s="38"/>
      <c r="AA13" s="38"/>
      <c r="AB13" s="38"/>
      <c r="AC13" s="38"/>
      <c r="AD13" s="38"/>
      <c r="AE13" s="38"/>
      <c r="AF13" s="38"/>
      <c r="AG13" s="38"/>
      <c r="AH13" s="38"/>
      <c r="AI13" s="38"/>
      <c r="AJ13" s="38"/>
      <c r="AK13" s="38"/>
      <c r="AL13" s="38"/>
    </row>
    <row r="14" spans="1:38">
      <c r="B14" s="20" t="s">
        <v>53</v>
      </c>
      <c r="C14" s="38">
        <v>100</v>
      </c>
      <c r="D14" s="38">
        <v>93.003198324480067</v>
      </c>
      <c r="E14" s="38">
        <v>85.703854174284828</v>
      </c>
      <c r="F14" s="38">
        <v>78.957051182790167</v>
      </c>
      <c r="G14" s="38">
        <v>75.60601224782161</v>
      </c>
      <c r="H14" s="38">
        <v>72.686973932701363</v>
      </c>
      <c r="I14" s="38">
        <v>69.391282212056808</v>
      </c>
      <c r="J14" s="38">
        <v>66.07641450213778</v>
      </c>
      <c r="K14" s="38">
        <v>62.372176392744244</v>
      </c>
      <c r="L14" s="38">
        <v>58.278127147464097</v>
      </c>
      <c r="M14" s="38">
        <v>54.952714729816975</v>
      </c>
      <c r="N14" s="38">
        <v>51.856398471855982</v>
      </c>
      <c r="O14" s="38">
        <v>49.081350368847005</v>
      </c>
      <c r="P14" s="38">
        <v>46.499392387382166</v>
      </c>
      <c r="Q14" s="38">
        <v>43.947010598029451</v>
      </c>
      <c r="R14" s="38">
        <v>41.571587354692355</v>
      </c>
      <c r="S14" s="38">
        <v>39.375692029314955</v>
      </c>
      <c r="T14" s="38">
        <v>37.555445229400192</v>
      </c>
      <c r="U14" s="38">
        <v>36.269468120231728</v>
      </c>
      <c r="V14" s="38">
        <v>35.397958667162797</v>
      </c>
      <c r="W14" s="38">
        <v>34.729750047781522</v>
      </c>
      <c r="X14" s="38"/>
      <c r="Y14" s="38"/>
      <c r="Z14" s="38"/>
      <c r="AA14" s="38"/>
      <c r="AB14" s="38"/>
      <c r="AC14" s="38"/>
      <c r="AD14" s="38"/>
      <c r="AE14" s="38"/>
      <c r="AF14" s="38"/>
      <c r="AG14" s="38"/>
      <c r="AH14" s="38"/>
      <c r="AI14" s="38"/>
      <c r="AJ14" s="38"/>
      <c r="AK14" s="38"/>
      <c r="AL14" s="38"/>
    </row>
    <row r="15" spans="1: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1:38">
      <c r="B16" s="20" t="s">
        <v>54</v>
      </c>
      <c r="C16" s="38">
        <v>100</v>
      </c>
      <c r="D16" s="38">
        <v>15.632446523872744</v>
      </c>
      <c r="E16" s="38">
        <v>15.659149303419309</v>
      </c>
      <c r="F16" s="38">
        <v>14.575840970937595</v>
      </c>
      <c r="G16" s="38">
        <v>14.381153182401254</v>
      </c>
      <c r="H16" s="38">
        <v>15.230859188399702</v>
      </c>
      <c r="I16" s="38">
        <v>14.543608159723517</v>
      </c>
      <c r="J16" s="38">
        <v>19.700840081131517</v>
      </c>
      <c r="K16" s="38">
        <v>18.856276377638476</v>
      </c>
      <c r="L16" s="38">
        <v>19.965294313744714</v>
      </c>
      <c r="M16" s="38">
        <v>18.120747939774578</v>
      </c>
      <c r="N16" s="38">
        <v>21.542997274732031</v>
      </c>
      <c r="O16" s="38">
        <v>18.755922829432301</v>
      </c>
      <c r="P16" s="38">
        <v>18.777369554669459</v>
      </c>
      <c r="Q16" s="38">
        <v>16.991328003688714</v>
      </c>
      <c r="R16" s="38">
        <v>15.462418996279148</v>
      </c>
      <c r="S16" s="38">
        <v>15.315042531642248</v>
      </c>
      <c r="T16" s="38">
        <v>15.335605139588969</v>
      </c>
      <c r="U16" s="38">
        <v>15.356167747535688</v>
      </c>
      <c r="V16" s="38">
        <v>15.376730355482406</v>
      </c>
      <c r="W16" s="38">
        <v>15.397292963429127</v>
      </c>
      <c r="X16" s="38"/>
      <c r="Y16" s="38"/>
      <c r="Z16" s="38"/>
      <c r="AA16" s="38"/>
      <c r="AB16" s="38"/>
      <c r="AC16" s="38"/>
      <c r="AD16" s="38"/>
      <c r="AE16" s="38"/>
      <c r="AF16" s="38"/>
      <c r="AG16" s="38"/>
      <c r="AH16" s="38"/>
      <c r="AI16" s="38"/>
      <c r="AJ16" s="38"/>
      <c r="AK16" s="38"/>
      <c r="AL16" s="38"/>
    </row>
    <row r="17" spans="2:43">
      <c r="B17" s="20" t="s">
        <v>55</v>
      </c>
      <c r="C17" s="38">
        <v>100</v>
      </c>
      <c r="D17" s="38">
        <v>99.868152672122761</v>
      </c>
      <c r="E17" s="38">
        <v>99.933921095809183</v>
      </c>
      <c r="F17" s="38">
        <v>99.244858766469576</v>
      </c>
      <c r="G17" s="38">
        <v>98.782553117544367</v>
      </c>
      <c r="H17" s="38">
        <v>98.774576167654686</v>
      </c>
      <c r="I17" s="38">
        <v>98.598046107008898</v>
      </c>
      <c r="J17" s="38">
        <v>98.192690011421547</v>
      </c>
      <c r="K17" s="38">
        <v>98.001141617323597</v>
      </c>
      <c r="L17" s="38">
        <v>97.643127383223543</v>
      </c>
      <c r="M17" s="38">
        <v>97.443113093793656</v>
      </c>
      <c r="N17" s="38">
        <v>94.789966218199012</v>
      </c>
      <c r="O17" s="38">
        <v>91.979930780365549</v>
      </c>
      <c r="P17" s="38">
        <v>89.402353622247418</v>
      </c>
      <c r="Q17" s="38">
        <v>86.753685484648912</v>
      </c>
      <c r="R17" s="38">
        <v>84.065227783289231</v>
      </c>
      <c r="S17" s="38">
        <v>82.120422846406129</v>
      </c>
      <c r="T17" s="38">
        <v>80.339650833316881</v>
      </c>
      <c r="U17" s="38">
        <v>78.551857768880353</v>
      </c>
      <c r="V17" s="38">
        <v>77.004146043885797</v>
      </c>
      <c r="W17" s="38">
        <v>75.513097224287336</v>
      </c>
      <c r="X17" s="38"/>
      <c r="Y17" s="38"/>
      <c r="Z17" s="38"/>
      <c r="AA17" s="38"/>
      <c r="AB17" s="38"/>
      <c r="AC17" s="38"/>
      <c r="AD17" s="38"/>
      <c r="AE17" s="38"/>
      <c r="AF17" s="38"/>
      <c r="AG17" s="38"/>
      <c r="AH17" s="38"/>
      <c r="AI17" s="38"/>
      <c r="AJ17" s="38"/>
      <c r="AK17" s="38"/>
      <c r="AL17" s="38"/>
    </row>
    <row r="18" spans="2:43">
      <c r="B18" s="20" t="s">
        <v>56</v>
      </c>
      <c r="C18" s="38">
        <v>100</v>
      </c>
      <c r="D18" s="38">
        <v>95.161517700831908</v>
      </c>
      <c r="E18" s="38">
        <v>92.87586025898392</v>
      </c>
      <c r="F18" s="38">
        <v>90.696737334829308</v>
      </c>
      <c r="G18" s="38">
        <v>89.050540417731611</v>
      </c>
      <c r="H18" s="38">
        <v>86.569320771850229</v>
      </c>
      <c r="I18" s="38">
        <v>85.945617949148669</v>
      </c>
      <c r="J18" s="38">
        <v>83.386997708353675</v>
      </c>
      <c r="K18" s="38">
        <v>82.265629661093087</v>
      </c>
      <c r="L18" s="38">
        <v>81.129291055334136</v>
      </c>
      <c r="M18" s="38">
        <v>77.908110391142358</v>
      </c>
      <c r="N18" s="38">
        <v>77.631849907462808</v>
      </c>
      <c r="O18" s="38">
        <v>76.59982111572748</v>
      </c>
      <c r="P18" s="38">
        <v>75.501892343500089</v>
      </c>
      <c r="Q18" s="38">
        <v>74.925363299432746</v>
      </c>
      <c r="R18" s="38">
        <v>72.159934470435019</v>
      </c>
      <c r="S18" s="38">
        <v>71.787102953955625</v>
      </c>
      <c r="T18" s="38">
        <v>70.056378223477822</v>
      </c>
      <c r="U18" s="38">
        <v>67.906468813230646</v>
      </c>
      <c r="V18" s="38">
        <v>65.626030386330726</v>
      </c>
      <c r="W18" s="38">
        <v>60.722440749022979</v>
      </c>
      <c r="X18" s="38"/>
      <c r="Y18" s="38"/>
      <c r="Z18" s="38"/>
      <c r="AA18" s="38"/>
      <c r="AB18" s="38"/>
      <c r="AC18" s="38"/>
      <c r="AD18" s="38"/>
      <c r="AE18" s="38"/>
      <c r="AF18" s="38"/>
      <c r="AG18" s="38"/>
      <c r="AH18" s="38"/>
      <c r="AI18" s="38"/>
      <c r="AJ18" s="38"/>
      <c r="AK18" s="38"/>
      <c r="AL18" s="38"/>
    </row>
    <row r="19" spans="2:43">
      <c r="B19" s="20" t="s">
        <v>57</v>
      </c>
      <c r="C19" s="38">
        <v>100</v>
      </c>
      <c r="D19" s="38">
        <v>98.173290860232115</v>
      </c>
      <c r="E19" s="38">
        <v>96.248153554540323</v>
      </c>
      <c r="F19" s="38">
        <v>93.959698027460718</v>
      </c>
      <c r="G19" s="38">
        <v>91.49981455064615</v>
      </c>
      <c r="H19" s="38">
        <v>88.854797414042793</v>
      </c>
      <c r="I19" s="38">
        <v>86.81895178603105</v>
      </c>
      <c r="J19" s="38">
        <v>84.630669136065109</v>
      </c>
      <c r="K19" s="38">
        <v>81.641407060522639</v>
      </c>
      <c r="L19" s="38">
        <v>79.333848793660621</v>
      </c>
      <c r="M19" s="38">
        <v>76.992239705345668</v>
      </c>
      <c r="N19" s="38">
        <v>75.12431067779707</v>
      </c>
      <c r="O19" s="38">
        <v>73.110271061716148</v>
      </c>
      <c r="P19" s="38">
        <v>71.109407852994138</v>
      </c>
      <c r="Q19" s="38">
        <v>69.135047935202124</v>
      </c>
      <c r="R19" s="38">
        <v>67.179491769555341</v>
      </c>
      <c r="S19" s="38">
        <v>65.066739575888164</v>
      </c>
      <c r="T19" s="38">
        <v>63.321396788396335</v>
      </c>
      <c r="U19" s="38">
        <v>61.558419865438914</v>
      </c>
      <c r="V19" s="38">
        <v>59.772585016947382</v>
      </c>
      <c r="W19" s="38">
        <v>58.007029324834839</v>
      </c>
      <c r="X19" s="38"/>
      <c r="Y19" s="38"/>
      <c r="Z19" s="38"/>
      <c r="AA19" s="38"/>
      <c r="AB19" s="38"/>
      <c r="AC19" s="38"/>
      <c r="AD19" s="38"/>
      <c r="AE19" s="38"/>
      <c r="AF19" s="38"/>
      <c r="AG19" s="38"/>
      <c r="AH19" s="38"/>
      <c r="AI19" s="38"/>
      <c r="AJ19" s="38"/>
      <c r="AK19" s="38"/>
      <c r="AL19" s="38"/>
    </row>
    <row r="20" spans="2:43">
      <c r="B20" s="20" t="s">
        <v>58</v>
      </c>
      <c r="C20" s="38">
        <v>100</v>
      </c>
      <c r="D20" s="38">
        <v>100.17465927365933</v>
      </c>
      <c r="E20" s="38">
        <v>97.82345368519394</v>
      </c>
      <c r="F20" s="38">
        <v>95.624529255774632</v>
      </c>
      <c r="G20" s="38">
        <v>93.609672152981418</v>
      </c>
      <c r="H20" s="38">
        <v>91.707071329648457</v>
      </c>
      <c r="I20" s="38">
        <v>89.963485016692232</v>
      </c>
      <c r="J20" s="38">
        <v>88.549699857552099</v>
      </c>
      <c r="K20" s="38">
        <v>87.752142682386719</v>
      </c>
      <c r="L20" s="38">
        <v>87.130132762267479</v>
      </c>
      <c r="M20" s="38">
        <v>86.624555695318222</v>
      </c>
      <c r="N20" s="38">
        <v>85.785517548181801</v>
      </c>
      <c r="O20" s="38">
        <v>84.891098330219833</v>
      </c>
      <c r="P20" s="38">
        <v>83.821888826961114</v>
      </c>
      <c r="Q20" s="38">
        <v>82.846104542507362</v>
      </c>
      <c r="R20" s="38">
        <v>81.964637578378145</v>
      </c>
      <c r="S20" s="38">
        <v>81.459954642582574</v>
      </c>
      <c r="T20" s="38">
        <v>81.048394251088823</v>
      </c>
      <c r="U20" s="38">
        <v>80.573739164621259</v>
      </c>
      <c r="V20" s="38">
        <v>80.06433298047827</v>
      </c>
      <c r="W20" s="38">
        <v>79.671444573080507</v>
      </c>
      <c r="X20" s="38"/>
      <c r="Y20" s="38"/>
      <c r="Z20" s="38"/>
      <c r="AA20" s="38"/>
      <c r="AB20" s="38"/>
      <c r="AC20" s="38"/>
      <c r="AD20" s="38"/>
      <c r="AE20" s="38"/>
      <c r="AF20" s="38"/>
      <c r="AG20" s="38"/>
      <c r="AH20" s="38"/>
      <c r="AI20" s="38"/>
      <c r="AJ20" s="38"/>
      <c r="AK20" s="38"/>
      <c r="AL20" s="38"/>
    </row>
    <row r="21" spans="2:43">
      <c r="B21" s="20" t="s">
        <v>59</v>
      </c>
      <c r="C21" s="38">
        <v>100</v>
      </c>
      <c r="D21" s="30">
        <v>92.642288600695636</v>
      </c>
      <c r="E21" s="38">
        <v>85.065467001606052</v>
      </c>
      <c r="F21" s="38">
        <v>77.793710045820589</v>
      </c>
      <c r="G21" s="38">
        <v>73.629118633302397</v>
      </c>
      <c r="H21" s="38">
        <v>69.670608551283536</v>
      </c>
      <c r="I21" s="38">
        <v>65.959359800433631</v>
      </c>
      <c r="J21" s="38">
        <v>62.645217305228641</v>
      </c>
      <c r="K21" s="38">
        <v>59.364162510026347</v>
      </c>
      <c r="L21" s="38">
        <v>56.076084329863008</v>
      </c>
      <c r="M21" s="38">
        <v>53.552246420415642</v>
      </c>
      <c r="N21" s="38">
        <v>51.153259742829462</v>
      </c>
      <c r="O21" s="38">
        <v>48.997911532144194</v>
      </c>
      <c r="P21" s="38">
        <v>46.978982686887235</v>
      </c>
      <c r="Q21" s="38">
        <v>44.958183401436798</v>
      </c>
      <c r="R21" s="38">
        <v>43.060834469512507</v>
      </c>
      <c r="S21" s="38">
        <v>41.308975744599934</v>
      </c>
      <c r="T21" s="38">
        <v>39.813186490043385</v>
      </c>
      <c r="U21" s="38">
        <v>38.738615902566956</v>
      </c>
      <c r="V21" s="38">
        <v>37.997836238105599</v>
      </c>
      <c r="W21" s="38">
        <v>37.416555901659933</v>
      </c>
      <c r="X21" s="38"/>
      <c r="Y21" s="38"/>
      <c r="Z21" s="38"/>
      <c r="AA21" s="38"/>
      <c r="AB21" s="38"/>
      <c r="AC21" s="38"/>
      <c r="AD21" s="38"/>
      <c r="AE21" s="38"/>
      <c r="AF21" s="38"/>
      <c r="AG21" s="38"/>
      <c r="AH21" s="38"/>
      <c r="AI21" s="38"/>
      <c r="AJ21" s="38"/>
      <c r="AK21" s="38"/>
      <c r="AL21" s="38"/>
    </row>
    <row r="23" spans="2:43">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2:43">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2:43">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2:43">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2:43">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2:43">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2:43">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2:43">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2:43">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3" spans="4:38">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row>
  </sheetData>
  <sheetProtection password="AF49" sheet="1" objects="1" scenarios="1"/>
  <hyperlinks>
    <hyperlink ref="G1" location="contents!A1" display="Back to contents"/>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E1</vt:lpstr>
      <vt:lpstr>2.1</vt:lpstr>
      <vt:lpstr>3.1</vt:lpstr>
      <vt:lpstr>3.2</vt:lpstr>
      <vt:lpstr>3.3</vt:lpstr>
      <vt:lpstr>3.4</vt:lpstr>
      <vt:lpstr>3.5</vt:lpstr>
      <vt:lpstr>3.6</vt:lpstr>
      <vt:lpstr>3.7</vt:lpstr>
      <vt:lpstr>3.8</vt:lpstr>
      <vt:lpstr>3.9</vt:lpstr>
      <vt:lpstr>3.10</vt:lpstr>
      <vt:lpstr>3.11</vt:lpstr>
      <vt:lpstr>5.1</vt:lpstr>
      <vt:lpstr>5.2</vt:lpstr>
      <vt:lpstr>5.3</vt:lpstr>
      <vt:lpstr>Transport annex 1</vt:lpstr>
      <vt:lpstr>Transport annex 2</vt:lpstr>
    </vt:vector>
  </TitlesOfParts>
  <Company>Defra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Westlake, Steve (CCC)</cp:lastModifiedBy>
  <dcterms:created xsi:type="dcterms:W3CDTF">2013-02-21T17:09:28Z</dcterms:created>
  <dcterms:modified xsi:type="dcterms:W3CDTF">2016-03-18T17:21:52Z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