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Adh222df\m998452$\"/>
    </mc:Choice>
  </mc:AlternateContent>
  <workbookProtection workbookAlgorithmName="SHA-512" workbookHashValue="qWS6ZUl+o4lW4d1cYw2nMwyIo0yC6tHeNmHqFLJlsJZmV8NSJtL9Z5n/zPY/ddCJn8dw1y8XtH3B/+yqHaZydA==" workbookSaltValue="H2kdFWxaap/1ufmew7jKYw==" workbookSpinCount="100000" lockStructure="1"/>
  <bookViews>
    <workbookView xWindow="-108" yWindow="-108" windowWidth="23256" windowHeight="12576" tabRatio="891"/>
  </bookViews>
  <sheets>
    <sheet name="Cover sheet" sheetId="27" r:id="rId1"/>
    <sheet name="Financial assumptions" sheetId="21" r:id="rId2"/>
    <sheet name="Fuel costs and CO2" sheetId="25" r:id="rId3"/>
    <sheet name="Energy savings" sheetId="28" r:id="rId4"/>
    <sheet name="Measures and costs" sheetId="29" r:id="rId5"/>
    <sheet name="Technology base costs" sheetId="24" r:id="rId6"/>
    <sheet name="Additional costs" sheetId="26" r:id="rId7"/>
    <sheet name="Efficiencies" sheetId="15" r:id="rId8"/>
    <sheet name="Application of additional costs" sheetId="23" r:id="rId9"/>
    <sheet name="Suitability matrices" sheetId="20" r:id="rId10"/>
    <sheet name="Heritage cost uplifts" sheetId="22" r:id="rId11"/>
  </sheets>
  <externalReferences>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Parse_In" localSheetId="6" hidden="1">'[1]1997'!#REF!</definedName>
    <definedName name="_Parse_In" localSheetId="2" hidden="1">'[1]1997'!#REF!</definedName>
    <definedName name="_Parse_In" localSheetId="4" hidden="1">'[1]1997'!#REF!</definedName>
    <definedName name="_Parse_In" localSheetId="5" hidden="1">'[1]1997'!#REF!</definedName>
    <definedName name="_Parse_In" hidden="1">'[1]1997'!#REF!</definedName>
    <definedName name="activeScenarioLabel" hidden="1">[2]Control!$G$5</definedName>
    <definedName name="AkkSaWvypRcjqNnsIElA" hidden="1">'[2]Heat Load Int'!$AW$285</definedName>
    <definedName name="Alt_Chk_1_Hdg" hidden="1">[3]BS_Hist_TA!$B$1</definedName>
    <definedName name="Alt_Chk_14_Hdg" hidden="1">[3]BS_Fcast_TO!$B$1</definedName>
    <definedName name="Alt_Chk_15_Hdg" hidden="1">[3]Fcast_OP_TO!$C$117</definedName>
    <definedName name="Alt_Chk_2_Hdg" hidden="1">[3]BS_Hist_TO!$B$1</definedName>
    <definedName name="anscount" hidden="1">2</definedName>
    <definedName name="bAZuBwJNvxHSNoFnMFuI" hidden="1">[2]ControlInt!$E$9</definedName>
    <definedName name="BMGHIndex" hidden="1">"O"</definedName>
    <definedName name="CBWorkbookPriority" hidden="1">-717821871</definedName>
    <definedName name="dfgd" hidden="1">{#N/A,#N/A,TRUE,"Initial";#N/A,#N/A,TRUE,"Graphs"}</definedName>
    <definedName name="DME_LocalFile" hidden="1">"True"</definedName>
    <definedName name="Err_Chk_1_Hdg" hidden="1">[3]Fcast_OP_TO!$C$27</definedName>
    <definedName name="Err_Chk_11_Hdg" hidden="1">[3]IS_Fcast_TO!$B$1</definedName>
    <definedName name="Err_Chk_13_Hdg" hidden="1">[3]BS_Fcast_TO!$B$1</definedName>
    <definedName name="Err_Chk_14_Hdg" hidden="1">[3]CFS_Fcast_TO!$B$1</definedName>
    <definedName name="Err_Chk_15_Hdg" hidden="1">[3]Fcast_OP_TO!$C$117</definedName>
    <definedName name="Err_Chk_2_Hdg" hidden="1">[3]Fcast_OP_TO!$C$44</definedName>
    <definedName name="Err_Chk_3_Hdg" hidden="1">[3]Fcast_OP_TO!$C$64</definedName>
    <definedName name="Err_Chk_4_Hdg" hidden="1">[3]Fcast_OP_TO!$C$76</definedName>
    <definedName name="fKDYVoMiriBRjdGAbdOe" hidden="1">[2]Main!$FV$15</definedName>
    <definedName name="GWCVFKhuQebAZuBwJNOx" hidden="1">'[2]Heat Load Int'!$K$10:$K$276</definedName>
    <definedName name="heightYear" hidden="1">[2]Main!$AS$11</definedName>
    <definedName name="HL_Alt_Chk_1" hidden="1">[3]BS_Hist_TA!$H$73</definedName>
    <definedName name="HL_Alt_Chk_14" hidden="1">[3]BS_Fcast_TO!$I$72</definedName>
    <definedName name="HL_Alt_Chk_15" hidden="1">[3]Fcast_OP_TO!$I$138</definedName>
    <definedName name="HL_Alt_Chk_2" hidden="1">[3]BS_Hist_TO!$H$74</definedName>
    <definedName name="HL_Err_Chk_1" hidden="1">[3]Fcast_OP_TO!$I$42</definedName>
    <definedName name="HL_Err_Chk_11" hidden="1">[3]IS_Fcast_TO!$I$41</definedName>
    <definedName name="HL_Err_Chk_13" hidden="1">[3]BS_Fcast_TO!$I$70</definedName>
    <definedName name="HL_Err_Chk_14" hidden="1">[3]CFS_Fcast_TO!$I$114</definedName>
    <definedName name="HL_Err_Chk_15" hidden="1">[3]Fcast_OP_TO!$I$136</definedName>
    <definedName name="HL_Err_Chk_2" hidden="1">[3]Fcast_OP_TO!$I$59</definedName>
    <definedName name="HL_Err_Chk_3" hidden="1">[3]Fcast_OP_TO!$I$74</definedName>
    <definedName name="HL_Err_Chk_4" hidden="1">[3]Fcast_OP_TO!$I$86</definedName>
    <definedName name="hoKTHkfgejZaiBzilbJH" hidden="1">[2]Biogas!$B$14:$B$76</definedName>
    <definedName name="ICqreciXPXzONdgtQHqW" hidden="1">'[2]Heat Load Int'!$AW$286:$AW$295</definedName>
    <definedName name="JAwJOKwHbIEjFLUJmwxv" hidden="1">'[2]Heat Load Int'!$AX$285:$BI$285</definedName>
    <definedName name="KlBgjGglAMdseVtSRqQI" hidden="1">[2]DH!$AV$130</definedName>
    <definedName name="KLdfpQurXHDrnWUZIBJl" hidden="1">'[2]Fuel Split'!$F$19:$H$19</definedName>
    <definedName name="LtFzNtFkQmLJjUhYhjcx" hidden="1">'[2]Heat Load Int'!$L$9:$AF$9</definedName>
    <definedName name="LvNRUKgNpFMdYOzVVHrW" hidden="1">[4]Main!$AR$16</definedName>
    <definedName name="NbyTNBfppntcfKZYkori" hidden="1">[2]DH!$AW$130:$CN$130</definedName>
    <definedName name="nxYDdvbCLzcKZRJRtXGY" localSheetId="6" hidden="1">#REF!</definedName>
    <definedName name="nxYDdvbCLzcKZRJRtXGY" localSheetId="2" hidden="1">#REF!</definedName>
    <definedName name="nxYDdvbCLzcKZRJRtXGY" localSheetId="4" hidden="1">#REF!</definedName>
    <definedName name="nxYDdvbCLzcKZRJRtXGY" localSheetId="5" hidden="1">#REF!</definedName>
    <definedName name="nxYDdvbCLzcKZRJRtXGY" hidden="1">#REF!</definedName>
    <definedName name="OyQUXOkQtbXgrmZZKvZs" hidden="1">'[2]Fuel Split'!$E$19</definedName>
    <definedName name="Pal_Workbook_GUID" hidden="1">"1LMS2U6TLKFBVGQISFA5FIYM"</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cnBiomassConstraint" hidden="1">[5]ControlInt!$E$20</definedName>
    <definedName name="scnDH" hidden="1">[5]ControlInt!$E$19</definedName>
    <definedName name="tr" localSheetId="6" hidden="1">'[1]1997'!#REF!</definedName>
    <definedName name="tr" localSheetId="2" hidden="1">'[1]1997'!#REF!</definedName>
    <definedName name="tr" localSheetId="4" hidden="1">'[1]1997'!#REF!</definedName>
    <definedName name="tr" localSheetId="5" hidden="1">'[1]1997'!#REF!</definedName>
    <definedName name="tr" hidden="1">'[1]1997'!#REF!</definedName>
    <definedName name="TWhtoMWh" hidden="1">'[6]Savings by Fuel'!$S$15</definedName>
    <definedName name="VlbWgrtQoyMlHkLPVVkg" localSheetId="6" hidden="1">#REF!</definedName>
    <definedName name="VlbWgrtQoyMlHkLPVVkg" localSheetId="2" hidden="1">#REF!</definedName>
    <definedName name="VlbWgrtQoyMlHkLPVVkg" localSheetId="4" hidden="1">#REF!</definedName>
    <definedName name="VlbWgrtQoyMlHkLPVVkg" localSheetId="5" hidden="1">#REF!</definedName>
    <definedName name="VlbWgrtQoyMlHkLPVVkg" hidden="1">#REF!</definedName>
    <definedName name="vrRyKRNiMNYszVAHBYxy" hidden="1">[2]Biogas!$C$13:$BC$13</definedName>
    <definedName name="VrYAidXodZiuaaSCbAOG" hidden="1">[2]DH!$AV$131:$AV$142</definedName>
    <definedName name="wCldlTrbtxArTtVFsPEu" hidden="1">[2]Biogas!$B$13</definedName>
    <definedName name="wrn.flifted." hidden="1">{#N/A,#N/A,FALSE,"Summary";#N/A,#N/A,FALSE,"road";#N/A,#N/A,FALSE,"raillifted";#N/A,#N/A,FALSE,"inlandwaterway";#N/A,#N/A,FALSE,"seagoing";#N/A,#N/A,FALSE,"pipeline"}</definedName>
    <definedName name="wrn.fmoved." hidden="1">{#N/A,#N/A,FALSE,"road";#N/A,#N/A,FALSE,"inlandwaterway";#N/A,#N/A,FALSE,"seagoing";#N/A,#N/A,FALSE,"pipeline"}</definedName>
    <definedName name="wrn.MoD._.Summary." hidden="1">{"Summary sheet",#N/A,TRUE,"Output pres";"Proforma 1 and 2",#N/A,TRUE,"Ratios";"Proforma 3,4 and 5",#N/A,TRUE,"FS";"Proforma 8,9 and 10",#N/A,TRUE,"Calcs"}</definedName>
    <definedName name="wrn.rail." hidden="1">{#N/A,#N/A,FALSE,"inopert";#N/A,#N/A,FALSE,"electrified";#N/A,#N/A,FALSE,"network"}</definedName>
    <definedName name="wrn.Summ_Assum_Graphs." hidden="1">{#N/A,#N/A,TRUE,"Initial";#N/A,#N/A,TRUE,"Graphs"}</definedName>
    <definedName name="wrn.WholeModel." hidden="1">{#N/A,#N/A,TRUE,"Initial";#N/A,#N/A,TRUE,"CFs_P&amp;L_B&amp;S";#N/A,#N/A,TRUE,"Inv&amp;Fin";#N/A,#N/A,TRUE,"Depreciation";#N/A,#N/A,TRUE,"Energy";#N/A,#N/A,TRUE,"Index";#N/A,#N/A,TRUE,"Graphs";#N/A,#N/A,TRUE,"T_Contest"}</definedName>
    <definedName name="YwvNCFwYyaBxUJzOAGss" hidden="1">'[2]Fuel Split'!$E$20:$E$23</definedName>
    <definedName name="z_MWh2Therm" hidden="1">[2]Emissions!$H$198</definedName>
    <definedName name="ZyXVuateiLivoJFEYQLY" localSheetId="6" hidden="1">'[7]Banking letter analysis'!#REF!</definedName>
    <definedName name="ZyXVuateiLivoJFEYQLY" localSheetId="2" hidden="1">'[7]Banking letter analysis'!#REF!</definedName>
    <definedName name="ZyXVuateiLivoJFEYQLY" localSheetId="4" hidden="1">'[7]Banking letter analysis'!#REF!</definedName>
    <definedName name="ZyXVuateiLivoJFEYQLY" localSheetId="5" hidden="1">'[7]Banking letter analysis'!#REF!</definedName>
    <definedName name="ZyXVuateiLivoJFEYQLY" hidden="1">'[7]Banking letter analysis'!#REF!</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28" l="1"/>
  <c r="F27" i="28"/>
  <c r="F11" i="28" l="1"/>
  <c r="N32" i="22" l="1"/>
  <c r="O32" i="22" s="1"/>
  <c r="P32" i="22" s="1"/>
  <c r="M32" i="22"/>
  <c r="J32" i="22"/>
  <c r="K32" i="22" s="1"/>
  <c r="L32" i="22" s="1"/>
  <c r="I32" i="22"/>
  <c r="F32" i="22"/>
  <c r="G32" i="22" s="1"/>
  <c r="H32" i="22" s="1"/>
  <c r="E32" i="22"/>
  <c r="N31" i="22"/>
  <c r="O31" i="22" s="1"/>
  <c r="P31" i="22" s="1"/>
  <c r="M31" i="22"/>
  <c r="J31" i="22"/>
  <c r="K31" i="22" s="1"/>
  <c r="L31" i="22" s="1"/>
  <c r="I31" i="22"/>
  <c r="F31" i="22"/>
  <c r="G31" i="22" s="1"/>
  <c r="H31" i="22" s="1"/>
  <c r="E31" i="22"/>
  <c r="N30" i="22"/>
  <c r="O30" i="22" s="1"/>
  <c r="P30" i="22" s="1"/>
  <c r="M30" i="22"/>
  <c r="J30" i="22"/>
  <c r="K30" i="22" s="1"/>
  <c r="L30" i="22" s="1"/>
  <c r="I30" i="22"/>
  <c r="F30" i="22"/>
  <c r="G30" i="22" s="1"/>
  <c r="H30" i="22" s="1"/>
  <c r="E30" i="22"/>
  <c r="R46" i="22"/>
  <c r="S46" i="22"/>
  <c r="Q46" i="22"/>
</calcChain>
</file>

<file path=xl/sharedStrings.xml><?xml version="1.0" encoding="utf-8"?>
<sst xmlns="http://schemas.openxmlformats.org/spreadsheetml/2006/main" count="836" uniqueCount="415">
  <si>
    <t>Fuel type</t>
  </si>
  <si>
    <t>Scenario</t>
  </si>
  <si>
    <t>Oil</t>
  </si>
  <si>
    <t>Best</t>
  </si>
  <si>
    <r>
      <t>CO</t>
    </r>
    <r>
      <rPr>
        <b/>
        <vertAlign val="subscript"/>
        <sz val="11"/>
        <color theme="1"/>
        <rFont val="Calibri"/>
        <family val="2"/>
        <scheme val="minor"/>
      </rPr>
      <t>2</t>
    </r>
    <r>
      <rPr>
        <b/>
        <sz val="11"/>
        <color theme="1"/>
        <rFont val="Calibri"/>
        <family val="2"/>
        <scheme val="minor"/>
      </rPr>
      <t xml:space="preserve"> intensity (kg/kWh)</t>
    </r>
  </si>
  <si>
    <t>Central</t>
  </si>
  <si>
    <t>Worst</t>
  </si>
  <si>
    <t>Gas</t>
  </si>
  <si>
    <t>Technology</t>
  </si>
  <si>
    <t>ASHP</t>
  </si>
  <si>
    <t>Biomass boiler</t>
  </si>
  <si>
    <t>Electric heating</t>
  </si>
  <si>
    <t>Storage heater</t>
  </si>
  <si>
    <t>Gas boiler</t>
  </si>
  <si>
    <t>GSHP</t>
  </si>
  <si>
    <t>Oil boiler</t>
  </si>
  <si>
    <t>Hydrogen</t>
  </si>
  <si>
    <t>-</t>
  </si>
  <si>
    <t>All</t>
  </si>
  <si>
    <t>Lifetime (y)</t>
  </si>
  <si>
    <t>Low</t>
  </si>
  <si>
    <t>High</t>
  </si>
  <si>
    <t>Fixed CAPEX (£)</t>
  </si>
  <si>
    <t>CAPEX (£)</t>
  </si>
  <si>
    <t>Hot water cylinder</t>
  </si>
  <si>
    <t>Point-of-use hot water systems</t>
  </si>
  <si>
    <t>Marginal CAPEX (£/kWth)</t>
  </si>
  <si>
    <t>District heating - heat interface unit and heat meter</t>
  </si>
  <si>
    <t>Electricity - Off Peak</t>
  </si>
  <si>
    <t>Electricity - Peak</t>
  </si>
  <si>
    <t>Biomass</t>
  </si>
  <si>
    <t>Process</t>
  </si>
  <si>
    <r>
      <rPr>
        <b/>
        <sz val="14"/>
        <rFont val="Calibri"/>
        <family val="2"/>
        <scheme val="minor"/>
      </rPr>
      <t>Installation</t>
    </r>
    <r>
      <rPr>
        <sz val="14"/>
        <rFont val="Calibri"/>
        <family val="2"/>
        <scheme val="minor"/>
      </rPr>
      <t xml:space="preserve"> of wet distribution system</t>
    </r>
  </si>
  <si>
    <r>
      <rPr>
        <b/>
        <sz val="14"/>
        <rFont val="Calibri"/>
        <family val="2"/>
        <scheme val="minor"/>
      </rPr>
      <t>Removal</t>
    </r>
    <r>
      <rPr>
        <sz val="14"/>
        <rFont val="Calibri"/>
        <family val="2"/>
        <scheme val="minor"/>
      </rPr>
      <t xml:space="preserve"> of wet heating system</t>
    </r>
  </si>
  <si>
    <t>OPEX (£/y)</t>
  </si>
  <si>
    <t>Assumptions</t>
  </si>
  <si>
    <t>Source</t>
  </si>
  <si>
    <t>See below</t>
  </si>
  <si>
    <t>Fixed</t>
  </si>
  <si>
    <t>Storage heating</t>
  </si>
  <si>
    <t>1 kW demand is equivalent to 15 kWh installed storage heaters</t>
  </si>
  <si>
    <t>Additional wiring and installation costs applied when switching from non-electric to electric heating:</t>
  </si>
  <si>
    <t>Marginal (£/kW)</t>
  </si>
  <si>
    <r>
      <t>Marginal CAPEX</t>
    </r>
    <r>
      <rPr>
        <b/>
        <sz val="14"/>
        <color theme="0"/>
        <rFont val="Calibri"/>
        <family val="2"/>
      </rPr>
      <t>†</t>
    </r>
    <r>
      <rPr>
        <b/>
        <sz val="14"/>
        <color theme="0"/>
        <rFont val="Calibri"/>
        <family val="2"/>
        <scheme val="minor"/>
      </rPr>
      <t xml:space="preserve"> (£/m</t>
    </r>
    <r>
      <rPr>
        <b/>
        <vertAlign val="superscript"/>
        <sz val="14"/>
        <color theme="0"/>
        <rFont val="Calibri"/>
        <family val="2"/>
        <scheme val="minor"/>
      </rPr>
      <t>2</t>
    </r>
    <r>
      <rPr>
        <b/>
        <sz val="14"/>
        <color theme="0"/>
        <rFont val="Calibri"/>
        <family val="2"/>
        <scheme val="minor"/>
      </rPr>
      <t>)</t>
    </r>
  </si>
  <si>
    <r>
      <rPr>
        <sz val="11"/>
        <color theme="1"/>
        <rFont val="Calibri"/>
        <family val="2"/>
      </rPr>
      <t>†</t>
    </r>
    <r>
      <rPr>
        <sz val="11"/>
        <color theme="1"/>
        <rFont val="Calibri"/>
        <family val="2"/>
        <scheme val="minor"/>
      </rPr>
      <t>based on floor area of property</t>
    </r>
  </si>
  <si>
    <t>Only applied in dwellings with non-electric incumbent system when switching to electric or storage heating</t>
  </si>
  <si>
    <t>Only applied in dwellings with non-electric incumbent system when switching to electric heating</t>
  </si>
  <si>
    <t>Applied in dwellings with non-storage heating incumbent system when switching to storage heating</t>
  </si>
  <si>
    <t>Minimum  size (kW)</t>
  </si>
  <si>
    <t>Sizing increments (kW)</t>
  </si>
  <si>
    <t>% space heating demand</t>
  </si>
  <si>
    <t>% hot water demand</t>
  </si>
  <si>
    <t>Comments</t>
  </si>
  <si>
    <t>Hydrogen boiler</t>
  </si>
  <si>
    <t>As gas boiler</t>
  </si>
  <si>
    <r>
      <t>Flow Temperature (</t>
    </r>
    <r>
      <rPr>
        <b/>
        <sz val="11"/>
        <color theme="0"/>
        <rFont val="Calibri"/>
        <family val="2"/>
      </rPr>
      <t>°C)</t>
    </r>
  </si>
  <si>
    <t>Space heating SPF</t>
  </si>
  <si>
    <t>Hot water SPF</t>
  </si>
  <si>
    <t>Source: MCS Emitter Guide</t>
  </si>
  <si>
    <t>Flow temperature will be chosen for each archetype based on heating demand and appropriate emitter oversizing, with lowest possible flow temperature favoured</t>
  </si>
  <si>
    <t>Assumptions and sources</t>
  </si>
  <si>
    <t>Doors</t>
  </si>
  <si>
    <t>Windows</t>
  </si>
  <si>
    <t>Ventilation</t>
  </si>
  <si>
    <t>Total</t>
  </si>
  <si>
    <t>Installation and decommissioning costs</t>
  </si>
  <si>
    <t>Decommissioning of boiler</t>
  </si>
  <si>
    <t>N/A</t>
  </si>
  <si>
    <t>Efficiencies</t>
  </si>
  <si>
    <t>New system</t>
  </si>
  <si>
    <t>Hot water tank/thermal storage</t>
  </si>
  <si>
    <t>Point of use DHW</t>
  </si>
  <si>
    <t>Removal of wet system</t>
  </si>
  <si>
    <t>Installation of wet system</t>
  </si>
  <si>
    <t>Radiator upgrades</t>
  </si>
  <si>
    <t>Decommission/replace cooking appliances</t>
  </si>
  <si>
    <t>District heating</t>
  </si>
  <si>
    <t>Heat demand</t>
  </si>
  <si>
    <t>Gas grid</t>
  </si>
  <si>
    <t>Heat density</t>
  </si>
  <si>
    <t>Heritage status</t>
  </si>
  <si>
    <t>Connected</t>
  </si>
  <si>
    <t>Grade I</t>
  </si>
  <si>
    <t>Grade II*</t>
  </si>
  <si>
    <t>Grade II</t>
  </si>
  <si>
    <t>Heat network</t>
  </si>
  <si>
    <t>Solar thermal</t>
  </si>
  <si>
    <t>Discount rate:</t>
  </si>
  <si>
    <t>Standard Green book declining discount rate</t>
  </si>
  <si>
    <t>Additional pipework for communal HP (excluding internal emitter replacement which may also be required)</t>
  </si>
  <si>
    <t>BioLPG</t>
  </si>
  <si>
    <t>Heat from DH</t>
  </si>
  <si>
    <t>Hybrid heat pump - heat pump (no thermal storage)</t>
  </si>
  <si>
    <t>Hybrid heat pump - boiler (no thermal storage)</t>
  </si>
  <si>
    <t>Hybrid heat pump - boiler (with thermal storage)</t>
  </si>
  <si>
    <t>Hybrid heat pump - heat pump (with thermal storage)</t>
  </si>
  <si>
    <t>Fuel costs (£/kWh)</t>
  </si>
  <si>
    <t>No cost reduction over time is applied</t>
  </si>
  <si>
    <t>Value flat after 2050</t>
  </si>
  <si>
    <t>Heat battery (6 kWh)</t>
  </si>
  <si>
    <t>No reduction</t>
  </si>
  <si>
    <t>House type</t>
  </si>
  <si>
    <t>Flat</t>
  </si>
  <si>
    <t>Size of system (kW)</t>
  </si>
  <si>
    <t>Replacement of cooker/hob</t>
  </si>
  <si>
    <t>Heat delivered calculated assuming that solar thermal delivers no more than 60% of hot water demand or 643 kWh/kW, whichever is lower</t>
  </si>
  <si>
    <t>Not connected</t>
  </si>
  <si>
    <t>Conservation area</t>
  </si>
  <si>
    <t>Terrace</t>
  </si>
  <si>
    <t>Maximum hot water supplied (kWh)</t>
  </si>
  <si>
    <t>Electricity for heat - Off Peak</t>
  </si>
  <si>
    <t>Electricity for heat - Peak</t>
  </si>
  <si>
    <t>Fuel costs and CO2</t>
  </si>
  <si>
    <t>GSHP (shared ground loop)</t>
  </si>
  <si>
    <t>Hybrid heat pump (bottled gas)</t>
  </si>
  <si>
    <t>Hybrid heat pump with resistive heating</t>
  </si>
  <si>
    <t>ASHP + solar thermal</t>
  </si>
  <si>
    <t>Storage heater + solar thermal</t>
  </si>
  <si>
    <t>Electric heating + solar thermal</t>
  </si>
  <si>
    <t>Communal ASHP</t>
  </si>
  <si>
    <t>Heat from DH - with H2</t>
  </si>
  <si>
    <t>Heat from DH - with gas</t>
  </si>
  <si>
    <t>Heat from DH - no gas or H2</t>
  </si>
  <si>
    <t>Heat from DH - with H2 (indirect emissions only)</t>
  </si>
  <si>
    <t>Heat from DH - no gas or H2 (indirect emissions only)</t>
  </si>
  <si>
    <t>Dwelling type</t>
  </si>
  <si>
    <t>Space constraint (Total floor area divide number habitable rooms)</t>
  </si>
  <si>
    <t>Heating systems</t>
  </si>
  <si>
    <t>Detached</t>
  </si>
  <si>
    <t>Semi-detached</t>
  </si>
  <si>
    <t>ASHP - hot water cylinder serving DHW only</t>
  </si>
  <si>
    <t>50% of Detached, Semi-detached and Terraces suitable, no Flats suitable</t>
  </si>
  <si>
    <t>ASHP - small heat battery serving DHW only</t>
  </si>
  <si>
    <t>50% of dwellings suitable</t>
  </si>
  <si>
    <t>ASHP - additional thermal store to allow off-peak space heating</t>
  </si>
  <si>
    <t>GSHP (shared ground loop) - hot water cylinder serving DHW only</t>
  </si>
  <si>
    <t>GSHP (shared ground loop) - small heat battery serving DHW only</t>
  </si>
  <si>
    <t>GSHP (shared ground loop) - additional thermal store to allow off-peak space heating</t>
  </si>
  <si>
    <t>Hybrid HP - no hot water cylinder</t>
  </si>
  <si>
    <t>Hybrid HP - hot water cylinder</t>
  </si>
  <si>
    <t>Hybrid HP (off-gas)  - no hot water cylinder</t>
  </si>
  <si>
    <t>Hybrid HP (off-gas)  - hot water cylinder</t>
  </si>
  <si>
    <t>Hybrid HP with resistive heating</t>
  </si>
  <si>
    <t>Point-of-use hot water solution required</t>
  </si>
  <si>
    <t>Internal Wall Insulation - Thin High Performance (Used for front facades in conservation areas as part of a mixed EWI +IWI strategy)</t>
  </si>
  <si>
    <t>Cavity Wall insulation</t>
  </si>
  <si>
    <t>External Wall Insulation - Thin High Performance</t>
  </si>
  <si>
    <t>Rear facades only</t>
  </si>
  <si>
    <t>Secondary glazing</t>
  </si>
  <si>
    <t>Proofing</t>
  </si>
  <si>
    <t>Replacement</t>
  </si>
  <si>
    <t>Under floor insulation</t>
  </si>
  <si>
    <t>Extract fans @ Kitchens and Bathrooms</t>
  </si>
  <si>
    <t xml:space="preserve">*Case-specific </t>
  </si>
  <si>
    <t>Not applicable</t>
  </si>
  <si>
    <t>Installing shading devices</t>
  </si>
  <si>
    <t>Cost uplift - Low</t>
  </si>
  <si>
    <t>Cost uplift - Central</t>
  </si>
  <si>
    <t>Cost uplift - High</t>
  </si>
  <si>
    <t>25% uplift in cost of emitters</t>
  </si>
  <si>
    <t>50% uplift in cost of emitters</t>
  </si>
  <si>
    <t>75% uplift in cost of emitters</t>
  </si>
  <si>
    <t>Medium</t>
  </si>
  <si>
    <t>Deep</t>
  </si>
  <si>
    <t>Hybrid heat pump + resistive - heat pump</t>
  </si>
  <si>
    <t>Hybrid heat pump + resistive - resistive heating</t>
  </si>
  <si>
    <t>External Wall</t>
  </si>
  <si>
    <t>Loft Insulation</t>
  </si>
  <si>
    <t>Ground floor insulation</t>
  </si>
  <si>
    <t xml:space="preserve">Overheating treatment </t>
  </si>
  <si>
    <t>Wall</t>
  </si>
  <si>
    <t>Window</t>
  </si>
  <si>
    <t>Loft</t>
  </si>
  <si>
    <t>Floor</t>
  </si>
  <si>
    <t>Walls</t>
  </si>
  <si>
    <t>Double glazing</t>
  </si>
  <si>
    <t>Conservation</t>
  </si>
  <si>
    <t>Heritage</t>
  </si>
  <si>
    <t>Other</t>
  </si>
  <si>
    <t>Low carbon heating cost uplift</t>
  </si>
  <si>
    <t>Package type</t>
  </si>
  <si>
    <t>Energy efficiency measures cost uplift</t>
  </si>
  <si>
    <t>Average contribution of measure to package cost across building stock archetypes</t>
  </si>
  <si>
    <t>Cost uplift per measure</t>
  </si>
  <si>
    <t>Overall package cost uplift</t>
  </si>
  <si>
    <t>Calculated based on results of UCL energy efficiency modelling</t>
  </si>
  <si>
    <t>Basis</t>
  </si>
  <si>
    <t xml:space="preserve">Consultation with retrofit experts </t>
  </si>
  <si>
    <t>Where solar thermal is suitable, the installed system is the same for heritage homes as for standard homes - no increase in cost incurred</t>
  </si>
  <si>
    <t>See above</t>
  </si>
  <si>
    <t xml:space="preserve">An increase in cost of 25-75% is associated with emitters of more appropriate aesthetic value than standard emitters.
No increase in cost expected for unit itself as options are usually available in heritage homes for situating the unit so that it does not impact the material or aesthetics of the building (e.g. outside the building) </t>
  </si>
  <si>
    <t>No uplift in cost is expected for boiler technology</t>
  </si>
  <si>
    <t>In the central case, no cost uplift in materials but a 50% uplift in labour cost. Labour estimated to contribute 30% of the cost on average (based on £350 labour cost and average insulation cost of £1238 from UCL modelling), resulting in 15% uplift in total cost.
High case expected to reflect natural/specialised materials.</t>
  </si>
  <si>
    <t>Consultation with retrofit experts. Labour cost from DECC Domestic Retrofit Cost Assumptions Study (2016). High and low values taken from analysis of Historical Environment Scotland case studies.</t>
  </si>
  <si>
    <t>Range reflects typical seen in case sudies, and matches range suggested by retrofit experts.</t>
  </si>
  <si>
    <t xml:space="preserve">Analysis of Historic Environment Scotland and Retrofit for the Future case studies </t>
  </si>
  <si>
    <t>Central value reflects increase in cost of timber frame compared to uPVC. High and low values capture range in case studies.
Double glazing is not applied to listed buildings in the model.</t>
  </si>
  <si>
    <r>
      <t xml:space="preserve">DECC Domestic Retrofit Cost Assumptions Study (2016), </t>
    </r>
    <r>
      <rPr>
        <i/>
        <sz val="11"/>
        <color theme="1"/>
        <rFont val="Calibri"/>
        <family val="2"/>
        <scheme val="minor"/>
      </rPr>
      <t>Retrofit for the Future:
analysis of cost dat</t>
    </r>
    <r>
      <rPr>
        <sz val="11"/>
        <color theme="1"/>
        <rFont val="Calibri"/>
        <family val="2"/>
        <scheme val="minor"/>
      </rPr>
      <t>a (2014) Sweett Group, analysis of Historic Environment Scotland and Retrofit for the Future case studies</t>
    </r>
  </si>
  <si>
    <t>Range from analysis of case studies and supported by retrofit experts.</t>
  </si>
  <si>
    <t>No evidence was found for uplift in other measures, therefore assumed to be 0%</t>
  </si>
  <si>
    <t>Consultation with retrofit experts. Analysis of Historical Environment Scotland snd Retrofit for the Future case studies.</t>
  </si>
  <si>
    <t>All years</t>
  </si>
  <si>
    <t>Hybrid heat pump (Hyready boiler in Gas mode)</t>
  </si>
  <si>
    <r>
      <t xml:space="preserve">Includes: Heat exchange unit and meter (£1901 per house/flat, 2017 prices)
</t>
    </r>
    <r>
      <rPr>
        <b/>
        <sz val="11"/>
        <rFont val="Calibri"/>
        <family val="2"/>
        <scheme val="minor"/>
      </rPr>
      <t xml:space="preserve">Flats: </t>
    </r>
    <r>
      <rPr>
        <sz val="11"/>
        <rFont val="Calibri"/>
        <family val="2"/>
        <scheme val="minor"/>
      </rPr>
      <t>2.5m service pipe per flat, 10m lateral pipe and 3.1m heat riser per floor (total £2652.75 per 6 flats), building pump (total £90.52 per 6 flats) and installation and labour costs (£5668.95 per 6 flats)</t>
    </r>
    <r>
      <rPr>
        <b/>
        <sz val="11"/>
        <rFont val="Calibri"/>
        <family val="2"/>
        <scheme val="minor"/>
      </rPr>
      <t xml:space="preserve">
Terraces: </t>
    </r>
    <r>
      <rPr>
        <sz val="11"/>
        <rFont val="Calibri"/>
        <family val="2"/>
        <scheme val="minor"/>
      </rPr>
      <t>30m external pipeline per communal heating system (£16,578 per 6 houses) and 2.5m service pipe per house (£1381 per house), including installation and trenching</t>
    </r>
  </si>
  <si>
    <r>
      <t>Analysis of Alternative UK Heat Decarbonisation Pathways</t>
    </r>
    <r>
      <rPr>
        <sz val="11"/>
        <color theme="1"/>
        <rFont val="Calibri"/>
        <family val="2"/>
        <scheme val="minor"/>
      </rPr>
      <t xml:space="preserve"> (2018)</t>
    </r>
    <r>
      <rPr>
        <i/>
        <sz val="11"/>
        <color theme="1"/>
        <rFont val="Calibri"/>
        <family val="2"/>
        <scheme val="minor"/>
      </rPr>
      <t xml:space="preserve"> </t>
    </r>
    <r>
      <rPr>
        <sz val="11"/>
        <color theme="1"/>
        <rFont val="Calibri"/>
        <family val="2"/>
        <scheme val="minor"/>
      </rPr>
      <t>Imperial College for CCC</t>
    </r>
  </si>
  <si>
    <t>Includes decommissioning of other non-cooking gas appliances</t>
  </si>
  <si>
    <r>
      <rPr>
        <i/>
        <sz val="11"/>
        <color theme="1"/>
        <rFont val="Calibri"/>
        <family val="2"/>
        <scheme val="minor"/>
      </rPr>
      <t>Analysis of Alternative UK Heat Decarbonisation Pathways</t>
    </r>
    <r>
      <rPr>
        <sz val="11"/>
        <color theme="1"/>
        <rFont val="Calibri"/>
        <family val="2"/>
        <scheme val="minor"/>
      </rPr>
      <t xml:space="preserve"> (2018) Imperial College for CCC</t>
    </r>
  </si>
  <si>
    <r>
      <t>&lt;16m</t>
    </r>
    <r>
      <rPr>
        <b/>
        <vertAlign val="superscript"/>
        <sz val="11"/>
        <color theme="1"/>
        <rFont val="Calibri"/>
        <family val="2"/>
        <scheme val="minor"/>
      </rPr>
      <t>2</t>
    </r>
  </si>
  <si>
    <r>
      <t>&gt;16m</t>
    </r>
    <r>
      <rPr>
        <b/>
        <vertAlign val="superscript"/>
        <sz val="11"/>
        <color theme="1"/>
        <rFont val="Calibri"/>
        <family val="2"/>
        <scheme val="minor"/>
      </rPr>
      <t>2</t>
    </r>
  </si>
  <si>
    <r>
      <t>Up to 150 W/m</t>
    </r>
    <r>
      <rPr>
        <vertAlign val="superscript"/>
        <sz val="9"/>
        <color theme="1"/>
        <rFont val="Calibri"/>
        <family val="2"/>
        <scheme val="minor"/>
      </rPr>
      <t>2</t>
    </r>
    <r>
      <rPr>
        <sz val="9"/>
        <color theme="1"/>
        <rFont val="Calibri"/>
        <family val="2"/>
        <scheme val="minor"/>
      </rPr>
      <t xml:space="preserve"> peak demand or fuse limit</t>
    </r>
  </si>
  <si>
    <t xml:space="preserve">Replace with double-glazed </t>
  </si>
  <si>
    <t>Technology suitability matrix</t>
  </si>
  <si>
    <t>Energy efficiency measure suitability matrix</t>
  </si>
  <si>
    <t>Application of additional capex costs</t>
  </si>
  <si>
    <t>Existing wet heating system present</t>
  </si>
  <si>
    <t>Existing communal distribution system present</t>
  </si>
  <si>
    <t>Existing wiring suitable for storage heaters present</t>
  </si>
  <si>
    <t>Existing wiring suitable for resistive heaters present</t>
  </si>
  <si>
    <t>Existing hot water tank present</t>
  </si>
  <si>
    <t>Assumptions about existing heating system</t>
  </si>
  <si>
    <t>Wet heating system required</t>
  </si>
  <si>
    <t>Communal distribution system required</t>
  </si>
  <si>
    <t>Hot water solution required</t>
  </si>
  <si>
    <t>Storage heating electrical wiring</t>
  </si>
  <si>
    <t>Resistive heating electrical wiring</t>
  </si>
  <si>
    <t>Low temperature system</t>
  </si>
  <si>
    <t>Decommission boiler and non-cooking gas appliances</t>
  </si>
  <si>
    <t>Communal heating pipework and meter</t>
  </si>
  <si>
    <t>Hydrogen pipework and conversion</t>
  </si>
  <si>
    <t>Heat battery</t>
  </si>
  <si>
    <t>Assumptions about new system</t>
  </si>
  <si>
    <t>Costs applied</t>
  </si>
  <si>
    <t>Electric resistive</t>
  </si>
  <si>
    <t>Electric storage</t>
  </si>
  <si>
    <t>Community</t>
  </si>
  <si>
    <t>Existing system</t>
  </si>
  <si>
    <t>Existing non-gas cooker/hob present</t>
  </si>
  <si>
    <r>
      <t xml:space="preserve">ASHP/GSHP
</t>
    </r>
    <r>
      <rPr>
        <b/>
        <i/>
        <sz val="11"/>
        <color rgb="FF000000"/>
        <rFont val="Calibri"/>
        <family val="2"/>
      </rPr>
      <t>inc. option with solar thermal</t>
    </r>
  </si>
  <si>
    <r>
      <t xml:space="preserve">Electric (resistive)
</t>
    </r>
    <r>
      <rPr>
        <b/>
        <i/>
        <sz val="11"/>
        <color rgb="FF000000"/>
        <rFont val="Calibri"/>
        <family val="2"/>
      </rPr>
      <t>inc. option with solar thermal</t>
    </r>
  </si>
  <si>
    <r>
      <t xml:space="preserve">Storage heating
</t>
    </r>
    <r>
      <rPr>
        <b/>
        <i/>
        <sz val="11"/>
        <color rgb="FF000000"/>
        <rFont val="Calibri"/>
        <family val="2"/>
      </rPr>
      <t>inc. option with solar thermal</t>
    </r>
  </si>
  <si>
    <r>
      <t xml:space="preserve">Hybrid heat pump
</t>
    </r>
    <r>
      <rPr>
        <b/>
        <i/>
        <sz val="11"/>
        <color rgb="FF000000"/>
        <rFont val="Calibri"/>
        <family val="2"/>
      </rPr>
      <t>All options</t>
    </r>
  </si>
  <si>
    <t>Assumed for/cost applied to all dwellings</t>
  </si>
  <si>
    <t>Assumption does not apply for/cost not applied to any dwellings</t>
  </si>
  <si>
    <t>[1]</t>
  </si>
  <si>
    <t>[2]</t>
  </si>
  <si>
    <t>[3]</t>
  </si>
  <si>
    <t>[4]</t>
  </si>
  <si>
    <t>[5]</t>
  </si>
  <si>
    <t>[6]</t>
  </si>
  <si>
    <t>[7]</t>
  </si>
  <si>
    <r>
      <t xml:space="preserve">[1] Assume that 62% of gas households have a gas hob and 35% have a gas oven (in line with assumptions in </t>
    </r>
    <r>
      <rPr>
        <i/>
        <sz val="11"/>
        <color theme="1"/>
        <rFont val="Calibri"/>
        <family val="2"/>
        <scheme val="minor"/>
      </rPr>
      <t xml:space="preserve">Analysis of Alternative UK Heat decarbonisation Pathways </t>
    </r>
    <r>
      <rPr>
        <sz val="11"/>
        <color theme="1"/>
        <rFont val="Calibri"/>
        <family val="2"/>
        <scheme val="minor"/>
      </rPr>
      <t>(2018) Imperial College, from ECUK 2017 data); a weighted average cost is applied to all gas households assuming £500 conversion cost for either hob, oven, or hob and oven replacement, and assuming all households with a gas oven also have a gas hob.</t>
    </r>
  </si>
  <si>
    <t>[5] Only applicable in options where the heat pump is meeting the hot water demand (where the boiler is meeting hot water demand then on-demand hot water from a combi boiler is assumed)</t>
  </si>
  <si>
    <t>[6] Applicable in on-gas hybrids only</t>
  </si>
  <si>
    <t>[7] Cost is applied in the model but suitability assumptions do not allow biomass boilers in on-gas homes therefore this cost is not applied in practice</t>
  </si>
  <si>
    <t>Assumed for/cost applied to some dwellings</t>
  </si>
  <si>
    <r>
      <rPr>
        <i/>
        <sz val="11"/>
        <color theme="1"/>
        <rFont val="Calibri"/>
        <family val="2"/>
        <scheme val="minor"/>
      </rPr>
      <t>Evidence gathering for electric options in off-gas grid homes</t>
    </r>
    <r>
      <rPr>
        <sz val="11"/>
        <color theme="1"/>
        <rFont val="Calibri"/>
        <family val="2"/>
        <scheme val="minor"/>
      </rPr>
      <t xml:space="preserve"> (2019) Element Energy for BEIS</t>
    </r>
  </si>
  <si>
    <t>6 homes used as the size of the communal heating system based on the average terrace length: 1,901 end-terraced houses and 3,820 mid-terraced houses from English Housing Survey 2017-2018</t>
  </si>
  <si>
    <r>
      <rPr>
        <i/>
        <sz val="11"/>
        <color theme="1"/>
        <rFont val="Calibri"/>
        <family val="2"/>
        <scheme val="minor"/>
      </rPr>
      <t xml:space="preserve">Evidence gathering for electric options in off-gas grid homes </t>
    </r>
    <r>
      <rPr>
        <sz val="11"/>
        <color theme="1"/>
        <rFont val="Calibri"/>
        <family val="2"/>
        <scheme val="minor"/>
      </rPr>
      <t>(2019) Element Energy for BEIS</t>
    </r>
  </si>
  <si>
    <r>
      <rPr>
        <i/>
        <sz val="11"/>
        <color theme="1"/>
        <rFont val="Calibri"/>
        <family val="2"/>
        <scheme val="minor"/>
      </rPr>
      <t>Evidence gathering for electric options in off-gas grid home</t>
    </r>
    <r>
      <rPr>
        <sz val="11"/>
        <color theme="1"/>
        <rFont val="Calibri"/>
        <family val="2"/>
        <scheme val="minor"/>
      </rPr>
      <t>s (2019) Element Energy for BEIS</t>
    </r>
  </si>
  <si>
    <r>
      <rPr>
        <i/>
        <sz val="11"/>
        <color theme="1"/>
        <rFont val="Calibri"/>
        <family val="2"/>
        <scheme val="minor"/>
      </rPr>
      <t>Hybrid Heat Pumps</t>
    </r>
    <r>
      <rPr>
        <sz val="11"/>
        <color theme="1"/>
        <rFont val="Calibri"/>
        <family val="2"/>
        <scheme val="minor"/>
      </rPr>
      <t xml:space="preserve"> (2017), Element Energy for BEIS</t>
    </r>
  </si>
  <si>
    <t>Combined SPF assuming space heat:hot water ratio of 3.5:1</t>
  </si>
  <si>
    <r>
      <t>The combined SPF value for 50</t>
    </r>
    <r>
      <rPr>
        <sz val="11"/>
        <color theme="1"/>
        <rFont val="Calibri"/>
        <family val="2"/>
      </rPr>
      <t>°</t>
    </r>
    <r>
      <rPr>
        <sz val="11"/>
        <color theme="1"/>
        <rFont val="Calibri"/>
        <family val="2"/>
        <scheme val="minor"/>
      </rPr>
      <t>C flow temperature set to 2.84 in 2020 in-line with 5CB, assuming that 5CB assumptions for GSHP were for 50C flow temperature. Additional flow temperature SPFs adjusted from 2.84 according to ratios given in the MCS emitter guide (see above). Individual space heating and hot water SPFs were calculated from the combined SPF assuming space heating:hot water demand ratio of 3.5 and setting the hot water SPF to be that of the highest space heating flow temperature (60</t>
    </r>
    <r>
      <rPr>
        <sz val="11"/>
        <color theme="1"/>
        <rFont val="Calibri"/>
        <family val="2"/>
      </rPr>
      <t>°</t>
    </r>
    <r>
      <rPr>
        <sz val="11"/>
        <color theme="1"/>
        <rFont val="Calibri"/>
        <family val="2"/>
        <scheme val="minor"/>
      </rPr>
      <t>C).
 An improvement of 0.5 in the combined SPF is assumed by 2030, in-line with 5CB.</t>
    </r>
  </si>
  <si>
    <r>
      <t>2020 Space heating SPF values for the full range of flow temperatures (column D) taken from MCS Emitters Guide (https://www.microgenerationcertification.org/images/MIS_3005_Supplementary_Information_2_-_Heat_Emitter_Guide_v2.0_Print_Version.pdf, Accessed 01/02/2019)
The hot water SPF is assumed to be that of the highest space heating flow temperature (60</t>
    </r>
    <r>
      <rPr>
        <sz val="11"/>
        <color theme="1"/>
        <rFont val="Calibri"/>
        <family val="2"/>
      </rPr>
      <t>°</t>
    </r>
    <r>
      <rPr>
        <sz val="11"/>
        <color theme="1"/>
        <rFont val="Calibri"/>
        <family val="2"/>
        <scheme val="minor"/>
      </rPr>
      <t>C)
An improvement of 0.5 in the combined SPF is assumed by 2030, in-line with 5CB; the improvements in space heating and hot water SPFs were back-calculated from the combined SPF assuming space heating:hot water demand ratio of 3.5:1</t>
    </r>
  </si>
  <si>
    <t>Assume communal ASHP efficiencies are the same as ASHP</t>
  </si>
  <si>
    <t>Additional costs</t>
  </si>
  <si>
    <r>
      <t>&lt;30kWh/m</t>
    </r>
    <r>
      <rPr>
        <b/>
        <vertAlign val="superscript"/>
        <sz val="11"/>
        <color theme="1"/>
        <rFont val="Calibri"/>
        <family val="2"/>
        <scheme val="minor"/>
      </rPr>
      <t>2</t>
    </r>
  </si>
  <si>
    <t>Top-up to 300mm where partial insulation present</t>
  </si>
  <si>
    <t xml:space="preserve">Assumes issues with products as well as  training, workmanship in the supply chain which would deem using insulation technologies (on balance) as high risk to the building due to possible  detrimental impact on the fabric and it's features. In addition  heritage and planning  more likley not not favour/ allow measure as a result of higher risk to the fabric. </t>
  </si>
  <si>
    <t>Assumes lower uptake of secondary glazing as well as stricter heritage constraints for Grades I II*</t>
  </si>
  <si>
    <t>Assumes conservation area requirements stricter and more strictly enforced</t>
  </si>
  <si>
    <t>Assumes heritage requirements stricter if doors regarded as architectural feature in Grade I</t>
  </si>
  <si>
    <t>No change</t>
  </si>
  <si>
    <t>Assumes heritage constraints stricter ( as a blanket poilcy for Grade I)  due to possible damage to original floor boards</t>
  </si>
  <si>
    <t>Still assumes case specific approach but with less likelihood of application than central assumptions</t>
  </si>
  <si>
    <t>Still assumes case specific approach but with less likelihood of application than central assumptions-Assumes conservation area requirements stricter in regrads to character of the streetscape and strict heritage policies</t>
  </si>
  <si>
    <t>Unsuitable for all dwellings</t>
  </si>
  <si>
    <t>Sutiable for some dwellings under specified conditions</t>
  </si>
  <si>
    <t>Suitable for all dwellings</t>
  </si>
  <si>
    <t>Central assumptions</t>
  </si>
  <si>
    <t>uPVC is assumed for non-heritage buildings but it is assumed that alternative frames (e.g. timber) will be required for homes in conservation areas. The additional cost of alternative frames is reflected in the cost uplift applied in these homes (see tab Cost uplifts). Listed buildings are unlikely to be granted permission to replace windows with double glazing.</t>
  </si>
  <si>
    <t>Building regulations do not apply to loft insulation and permission is not normally required unless it alters external appearance of the roof, or (for listed buildings) requires modification of the structure of the roof. 50% suitability is applied to Grade I to reflect that measures are harder to implement in these buildings.</t>
  </si>
  <si>
    <t>Planning permission is not required for homes in conservation areas but consent may be required for listed buildings.</t>
  </si>
  <si>
    <t>Planning permission is not required for homes in conservation areas but consent is required for listed buildings. For listed buildings, any special architectural details, materials or finishes must be preserved.</t>
  </si>
  <si>
    <t>Planning permission will be required for all types of homes and listed building consent will be required for listed homes. Permission may be granted for rear facades in conservation area homes but, although it may be granted in some cases, EWI is generally considered inappropriate for listed buildings.</t>
  </si>
  <si>
    <t>Draught-proofing does not require permission or consent but advice is likely to be required for listed buildings with especially important features (more likely in Grade I)</t>
  </si>
  <si>
    <t>Changing features in listed buildings is more difficult and less likely to be approved unless like-for-like. Permission is not required in conservation area homes.</t>
  </si>
  <si>
    <t>Load factor 
(factor applied to annual space heating demand to estimate peak heating need for calculating the system size)</t>
  </si>
  <si>
    <t>Description</t>
  </si>
  <si>
    <t>Contents</t>
  </si>
  <si>
    <t>Application of additional costs</t>
  </si>
  <si>
    <t>Suitability matrices</t>
  </si>
  <si>
    <t>Heritage cost uplifts</t>
  </si>
  <si>
    <t>Technical feasibility</t>
  </si>
  <si>
    <t>Low carbon technology cost and performance</t>
  </si>
  <si>
    <t>General costs and considerations</t>
  </si>
  <si>
    <t>Financial assumptions</t>
  </si>
  <si>
    <t>Cost of capital:</t>
  </si>
  <si>
    <t>Tab colour</t>
  </si>
  <si>
    <t>Discount rate, cost of capital and conversion factors</t>
  </si>
  <si>
    <t>Costs and carbon intensities of fuels for heat</t>
  </si>
  <si>
    <t>Capex and opex of low carbon technologies</t>
  </si>
  <si>
    <t>Additional capex items applied for technologies under defined conditions</t>
  </si>
  <si>
    <t>Efficiencies of low carbon heating systems</t>
  </si>
  <si>
    <t>Defined conditions for application of additional capex items</t>
  </si>
  <si>
    <t>Technical feasibility criteria of energy efficiency measures and low carbon heating</t>
  </si>
  <si>
    <t>Cost uplifts of energy efficiency measures and low carbon heating in heritage homes</t>
  </si>
  <si>
    <t>Energy efficiency package costs</t>
  </si>
  <si>
    <t>Energy savings</t>
  </si>
  <si>
    <t>Assumptions for energy savings from individual measures across building types</t>
  </si>
  <si>
    <t>Measures and costs</t>
  </si>
  <si>
    <t>Costs for energy efficiency measures across building types</t>
  </si>
  <si>
    <t>Measure</t>
  </si>
  <si>
    <t>No intervention</t>
  </si>
  <si>
    <t>U-Value = 0.15</t>
  </si>
  <si>
    <t xml:space="preserve">HR Extract Fans kitchen/bathrooms </t>
  </si>
  <si>
    <t>U-Value = 0.2 / 0.15</t>
  </si>
  <si>
    <t>IWI and EWI, U-Value = 0.2 /0.15</t>
  </si>
  <si>
    <t xml:space="preserve">Replacement </t>
  </si>
  <si>
    <t>Underfloor insulation, U-Value = 0.2</t>
  </si>
  <si>
    <t>Yes, flats only</t>
  </si>
  <si>
    <t>Wall Insulation (£)</t>
  </si>
  <si>
    <t>Ground floor (£)</t>
  </si>
  <si>
    <t>Windows (£)</t>
  </si>
  <si>
    <t>Doors (£)</t>
  </si>
  <si>
    <t>Property type</t>
  </si>
  <si>
    <t>Property size</t>
  </si>
  <si>
    <t>Average cost</t>
  </si>
  <si>
    <t>IWI</t>
  </si>
  <si>
    <t>EWI</t>
  </si>
  <si>
    <t>CWI</t>
  </si>
  <si>
    <t>Insulation @ Joists</t>
  </si>
  <si>
    <t>Insulation @ rafters</t>
  </si>
  <si>
    <t>Insulation</t>
  </si>
  <si>
    <t>Small</t>
  </si>
  <si>
    <t>Large</t>
  </si>
  <si>
    <t>Semi-Detached</t>
  </si>
  <si>
    <t>Overheating mitigation (£)</t>
  </si>
  <si>
    <t>Overheating mitigation</t>
  </si>
  <si>
    <t>Secondary glazing (pre-1964) or Replacement (uPVC 4-16-4, G-Value 1.5) (post-1964)</t>
  </si>
  <si>
    <r>
      <t>Loft insulation (£/m</t>
    </r>
    <r>
      <rPr>
        <b/>
        <vertAlign val="superscript"/>
        <sz val="11"/>
        <color theme="0"/>
        <rFont val="Calibri"/>
        <family val="2"/>
        <scheme val="minor"/>
      </rPr>
      <t>2</t>
    </r>
    <r>
      <rPr>
        <b/>
        <sz val="11"/>
        <color theme="0"/>
        <rFont val="Calibri"/>
        <family val="2"/>
        <scheme val="minor"/>
      </rPr>
      <t>)</t>
    </r>
  </si>
  <si>
    <r>
      <t>Ventilation (£/m</t>
    </r>
    <r>
      <rPr>
        <b/>
        <vertAlign val="superscript"/>
        <sz val="11"/>
        <color theme="0"/>
        <rFont val="Calibri"/>
        <family val="2"/>
        <scheme val="minor"/>
      </rPr>
      <t>2</t>
    </r>
    <r>
      <rPr>
        <b/>
        <sz val="11"/>
        <color theme="0"/>
        <rFont val="Calibri"/>
        <family val="2"/>
        <scheme val="minor"/>
      </rPr>
      <t>)</t>
    </r>
  </si>
  <si>
    <t>2020 values from Hybrid Heat Pumps (2017), Element Energy for BEIS
https://assets.publishing.service.gov.uk/government/uploads/system/uploads/attachment_data/file/700572/Hybrid_heat_pumps_Final_report-.pdf</t>
  </si>
  <si>
    <t>Boiler type</t>
  </si>
  <si>
    <t>Hybrid heat pump  (Hyready boiler in hydrogen mode)</t>
  </si>
  <si>
    <t>Communal heating costs</t>
  </si>
  <si>
    <t>Building size</t>
  </si>
  <si>
    <t>Assume installation cost included within installation cost for the main heating system. Assume heat battery becomes cost-competitive with hot water cylinder by 2030.</t>
  </si>
  <si>
    <t xml:space="preserve">
Assumes market typical cost for 180L storage</t>
  </si>
  <si>
    <r>
      <rPr>
        <i/>
        <sz val="11"/>
        <rFont val="Calibri"/>
        <family val="2"/>
        <scheme val="minor"/>
      </rPr>
      <t xml:space="preserve">Evidence gatherine for electric options in off-gas grid homes </t>
    </r>
    <r>
      <rPr>
        <sz val="11"/>
        <rFont val="Calibri"/>
        <family val="2"/>
        <scheme val="minor"/>
      </rPr>
      <t>(2019) Element Energy for BEIS</t>
    </r>
  </si>
  <si>
    <t>Assumes typical installation of 3 electric taps and 1 electric shower per dwelling (based on average seen in modelling)</t>
  </si>
  <si>
    <t>Weighted average across gas households, based on cost of £500 (2017 prices), 23.9m gas households, with 14.8m gas hobs and 8.4m gas ovens.</t>
  </si>
  <si>
    <r>
      <t>H</t>
    </r>
    <r>
      <rPr>
        <vertAlign val="subscript"/>
        <sz val="14"/>
        <rFont val="Calibri"/>
        <family val="2"/>
        <scheme val="minor"/>
      </rPr>
      <t>2</t>
    </r>
    <r>
      <rPr>
        <sz val="14"/>
        <rFont val="Calibri"/>
        <family val="2"/>
        <scheme val="minor"/>
      </rPr>
      <t xml:space="preserve"> conversion costs - hydrogen boiler and hydrogen hybrid heat pump</t>
    </r>
  </si>
  <si>
    <t>Assumes two 180L hot water cylonders with shared installation cost</t>
  </si>
  <si>
    <t>Cost used to derive kWh/kW values for joint heating system plus solar thermal, above</t>
  </si>
  <si>
    <r>
      <t xml:space="preserve">Costs as Fifth Carbon Budget, converted to 2018 prices
Heat delivered assumption based on: NERA and AEA (2009) </t>
    </r>
    <r>
      <rPr>
        <i/>
        <sz val="11"/>
        <rFont val="Calibri"/>
        <family val="2"/>
        <scheme val="minor"/>
      </rPr>
      <t xml:space="preserve">The UK Supply Curve for Renewable Heat, </t>
    </r>
    <r>
      <rPr>
        <sz val="11"/>
        <rFont val="Calibri"/>
        <family val="2"/>
        <scheme val="minor"/>
      </rPr>
      <t>Table B13
https://webarchive.nationalarchives.gov.uk/20101209162908/http:/www.decc.gov.uk/assets/decc/What%20we%20do/UK%20energy%20supply/Energy%20mix/Renewable%20energy/Renewable%20Energy%20Strategy/1_20090715120507_e_@@_NERAAEATheUKSupplyCurveforRenewableHeaturn09689.pdf</t>
    </r>
  </si>
  <si>
    <t>As Fifth Carbon Budget, converted to 2018 prices</t>
  </si>
  <si>
    <t>CCC's long-term targets analysis (2019)</t>
  </si>
  <si>
    <t>LPG (bottled gas)</t>
  </si>
  <si>
    <r>
      <t xml:space="preserve">Costs based on ratio of annual retail cost of LPG (£957) compared to gas(£595), from Energy and Utilities Alliance (2016) </t>
    </r>
    <r>
      <rPr>
        <i/>
        <sz val="11"/>
        <rFont val="Calibri"/>
        <family val="2"/>
        <scheme val="minor"/>
      </rPr>
      <t>Biopropane for the off-grid sector</t>
    </r>
    <r>
      <rPr>
        <sz val="11"/>
        <rFont val="Calibri"/>
        <family val="2"/>
        <scheme val="minor"/>
      </rPr>
      <t xml:space="preserve">
Emissions from </t>
    </r>
    <r>
      <rPr>
        <i/>
        <sz val="11"/>
        <rFont val="Calibri"/>
        <family val="2"/>
        <scheme val="minor"/>
      </rPr>
      <t xml:space="preserve">Greenhouse gas reporting - Conversion factors 2016 </t>
    </r>
    <r>
      <rPr>
        <sz val="11"/>
        <rFont val="Calibri"/>
        <family val="2"/>
        <scheme val="minor"/>
      </rPr>
      <t>(BEIS)</t>
    </r>
  </si>
  <si>
    <r>
      <t xml:space="preserve">Costs based on ratio of annual retail cost of biopropane (£1,165) to gas (£595) from Energy and Utilities Alliance (2016) </t>
    </r>
    <r>
      <rPr>
        <i/>
        <sz val="11"/>
        <rFont val="Calibri"/>
        <family val="2"/>
        <scheme val="minor"/>
      </rPr>
      <t>Biopropane for the off-grid sector. Zero rate carbon intensity specified by CCC.</t>
    </r>
  </si>
  <si>
    <t>Reduction in cost of unit and installation of 20% between 2020 and 2030</t>
  </si>
  <si>
    <t>Costs derived by removing boiler component of hybrid heat pump and adding cost of resistive heating based on modelled kWresistive/kWHP (see below for solar thermal costs)</t>
  </si>
  <si>
    <r>
      <rPr>
        <i/>
        <sz val="11"/>
        <color theme="1"/>
        <rFont val="Calibri"/>
        <family val="2"/>
        <scheme val="minor"/>
      </rPr>
      <t>Hydrogen supply chain evidence base</t>
    </r>
    <r>
      <rPr>
        <sz val="11"/>
        <color theme="1"/>
        <rFont val="Calibri"/>
        <family val="2"/>
        <scheme val="minor"/>
      </rPr>
      <t xml:space="preserve"> report for BEIS (2018)</t>
    </r>
  </si>
  <si>
    <t>Energy savings (%)</t>
  </si>
  <si>
    <r>
      <t>Cost and CO</t>
    </r>
    <r>
      <rPr>
        <vertAlign val="subscript"/>
        <sz val="11"/>
        <rFont val="Calibri"/>
        <family val="2"/>
        <scheme val="minor"/>
      </rPr>
      <t>2</t>
    </r>
    <r>
      <rPr>
        <sz val="11"/>
        <rFont val="Calibri"/>
        <family val="2"/>
        <scheme val="minor"/>
      </rPr>
      <t xml:space="preserve"> emissions calculated from modelling results based on </t>
    </r>
    <r>
      <rPr>
        <i/>
        <sz val="11"/>
        <rFont val="Calibri"/>
        <family val="2"/>
        <scheme val="minor"/>
      </rPr>
      <t xml:space="preserve">District heating and local apporaches to heat decarbonisation </t>
    </r>
    <r>
      <rPr>
        <sz val="11"/>
        <rFont val="Calibri"/>
        <family val="2"/>
        <scheme val="minor"/>
      </rPr>
      <t>(2015) Element Energy for CCC</t>
    </r>
  </si>
  <si>
    <t>Technology base costs</t>
  </si>
  <si>
    <r>
      <t>Efficiency measures</t>
    </r>
    <r>
      <rPr>
        <sz val="11"/>
        <rFont val="Calibri"/>
        <family val="2"/>
        <scheme val="minor"/>
      </rPr>
      <t xml:space="preserve"> (N.B. Any packages containing an unsuitable measure are deemed unsuitable)</t>
    </r>
  </si>
  <si>
    <t>Electric resistive heating</t>
  </si>
  <si>
    <t>Efficiencies in-line with Fifth Carbon Budget. Load factor based on Element Energy analysis.</t>
  </si>
  <si>
    <t>Scenarios with point-of-use systems will assume no hot water demand met by heat pump. Load factor based on Element Energy analysis.</t>
  </si>
  <si>
    <r>
      <t>Assume heat pump SPF same as ASHP, assuming a flow temperature of 40</t>
    </r>
    <r>
      <rPr>
        <sz val="11"/>
        <color theme="1"/>
        <rFont val="Calibri"/>
        <family val="2"/>
      </rPr>
      <t>°</t>
    </r>
    <r>
      <rPr>
        <sz val="11"/>
        <color theme="1"/>
        <rFont val="Calibri"/>
        <family val="2"/>
        <scheme val="minor"/>
      </rPr>
      <t>C; assume boiler not used to top up flow temperature (HP and boiler not used in series). Load factor based on Element Energy analysis.</t>
    </r>
  </si>
  <si>
    <t>Assume heat pump SPF same as ASHP assuming a flow temperature of 40°C; assume boiler not used to top up flow temperature (HP and boiler not used in series). Load factor based on Element Energy analysis.</t>
  </si>
  <si>
    <t>Assume heat pump SPF same as ASHP assuming a flow temperature of 40°C. Load factor based on Element Energy analysis.</t>
  </si>
  <si>
    <t>60% of the hot water demand is assumed to be delivered by solar thermal where installed (remaining 40% met by the heating system), based on (Table B.13 of NERA/AEA, The UK Supply Curve for Renewable Heat, 2009. Link: https://webarchive.nationalarchives.gov.uk/20101209162908/http://www.decc.gov.uk/assets/decc/What%20we%20do/UK%20energy%20supply/Energy%20mix/Renewable%20energy/Renewable%20Energy%20Strategy/1_20090715120507_e_@@_NERAAEATheUKSupplyCurveforRenewableHeaturn09689.pdf)</t>
  </si>
  <si>
    <t xml:space="preserve">Assumptions </t>
  </si>
  <si>
    <t>Reduction in cost of heat pump unit of 20% between 2020 and 2030, boiler cost £800, control unit cost £300. £150 added for Hyready boiler Opex assumed to be £50 lower than the sum of the opex for the two components of the hybrid system (£100 each) due to economies of scale.</t>
  </si>
  <si>
    <t>Boiler cost £1232. Opex assumed to be £50 lower than the sum of the opex for the two components of the hybrid system due to economies of scale.</t>
  </si>
  <si>
    <t>Opex assumed to be £50 lower than the sum of the opex for the two components of the hybrid system due to economies of scale.</t>
  </si>
  <si>
    <r>
      <t>Costs derived by removing boiler component of hybrid heat pump and adding cost of resistive heating based on modelled kW (</t>
    </r>
    <r>
      <rPr>
        <vertAlign val="subscript"/>
        <sz val="11"/>
        <rFont val="Calibri"/>
        <family val="2"/>
        <scheme val="minor"/>
      </rPr>
      <t xml:space="preserve">resistive element) per </t>
    </r>
    <r>
      <rPr>
        <sz val="11"/>
        <rFont val="Calibri"/>
        <family val="2"/>
        <scheme val="minor"/>
      </rPr>
      <t>kW (heat pump)</t>
    </r>
  </si>
  <si>
    <t>Assumes a communal HP serving 6 homes. Fixed and marginal capex and opex are same as for individual ASHP; fixed capex and fixed opex shared across the 6 homes.</t>
  </si>
  <si>
    <t>Reduction in cost of heat pump unit of 20% between 2020 and 2030, boiler cost £800, control unit cost £300, £150 added for hyready boiler. Opex assumed to be £50 lower than the sum of the opex for the two components of the hybrid system due to economies of scale; uplift of 50% in the component of the opex associated with the hydrogen boiler (£75) due to the need to replace the catalyst used to reduce NOx emissions when operating in hydrogen mode.</t>
  </si>
  <si>
    <r>
      <rPr>
        <i/>
        <sz val="11"/>
        <rFont val="Calibri"/>
        <family val="2"/>
        <scheme val="minor"/>
      </rPr>
      <t>Hydrogen supply chain evidence base</t>
    </r>
    <r>
      <rPr>
        <sz val="11"/>
        <rFont val="Calibri"/>
        <family val="2"/>
        <scheme val="minor"/>
      </rPr>
      <t>, Report for BEIS (2018)</t>
    </r>
  </si>
  <si>
    <r>
      <t xml:space="preserve">2020 values from Hybrid Heat Pumps (2017), Element Energy for BEIS
https://assets.publishing.service.gov.uk/government/uploads/system/uploads/attachment_data/file/700572/Hybrid_heat_pumps_Final_report-.pdf
Increase in capex for Hyready boiler and uplift in opex for catalyst replacement in line with </t>
    </r>
    <r>
      <rPr>
        <i/>
        <sz val="11"/>
        <rFont val="Calibri"/>
        <family val="2"/>
        <scheme val="minor"/>
      </rPr>
      <t>Hydrogen supply chain evidence base</t>
    </r>
    <r>
      <rPr>
        <sz val="11"/>
        <rFont val="Calibri"/>
        <family val="2"/>
        <scheme val="minor"/>
      </rPr>
      <t xml:space="preserve"> report, Element Energy for BEIS (2018)</t>
    </r>
  </si>
  <si>
    <t>Current cost from: (1) http://www.bublshop.co.uk/sunamp-uniq-e-dual-heating-hot-water-storage/p2040. (2) https://www.cibse.org/getmedia/630ad6ec-ce8b-43c7-9304-04c52b3790fc/Sunamp-Presentation-updated.pdf.aspx</t>
  </si>
  <si>
    <t>Additional thermal store to allow some use of Off peak electricity for heating</t>
  </si>
  <si>
    <t>Only applied in dwellings with electric incumbent system when switching to wet heating system</t>
  </si>
  <si>
    <t>Conversion to low T radiators</t>
  </si>
  <si>
    <t>Applied in dwellings with existing wet heating system, when existing radiators estimated to be insufficient to supply peak heat demand (suitability calculation)</t>
  </si>
  <si>
    <t>Reduction in cost of unit and installation of 20% between 2020 and 2030
Assumes ground loop is shared (here we assume the ground loop is shared between two properties)</t>
  </si>
  <si>
    <t>Costs have been derived by adjusting the boiler component of hybrid heat pump capex to reflect LPG boiler. Cost of LPG boiler assumed to be equivalent to oil boiler, and therefore cost component (£800) increased in-line with average ratio of oil boiler to gas boiler in 5CB costs (oil boiler cost 1.54 times gas boiler cost). £65 added to opex to reflect delivery and storage of gas, based on https://householdquotes.co.uk/lpg-gas-central-heating-costs/ (accessed 25/02/2019)</t>
  </si>
  <si>
    <r>
      <t xml:space="preserve">Pipework costs: </t>
    </r>
    <r>
      <rPr>
        <i/>
        <sz val="11"/>
        <color theme="1"/>
        <rFont val="Calibri"/>
        <family val="2"/>
        <scheme val="minor"/>
      </rPr>
      <t>Hydrogen supply chain evidence base (2018) Element Energy for BEIS (slide 89)</t>
    </r>
    <r>
      <rPr>
        <sz val="11"/>
        <color theme="1"/>
        <rFont val="Calibri"/>
        <family val="2"/>
        <scheme val="minor"/>
      </rPr>
      <t xml:space="preserve">
Labour cost: </t>
    </r>
    <r>
      <rPr>
        <i/>
        <sz val="11"/>
        <color theme="1"/>
        <rFont val="Calibri"/>
        <family val="2"/>
        <scheme val="minor"/>
      </rPr>
      <t>Hydrogen supply chain evidence base (2018) Element Energy for BEIS (slide 89, assuming £50/hour labour cost)</t>
    </r>
  </si>
  <si>
    <t>Element Energy modelling for private sector client (2018)</t>
  </si>
  <si>
    <t>Heating efficiency (higher heating value for combustion-based technologies)</t>
  </si>
  <si>
    <r>
      <t>[3] Applied when standard radiators are deemed to be insufficient to supply peak heat demand, based on an assumed oversizing factor for standard radiators of 1.3: if (1.3 x baseline space heating demand) divided by (required oversize factor x energy demand after energy efficiency) is less than 1 then radiator upgrades are required. The required oversize factor is determined by the flow temperature of the system (</t>
    </r>
    <r>
      <rPr>
        <i/>
        <sz val="11"/>
        <color theme="1"/>
        <rFont val="Calibri"/>
        <family val="2"/>
        <scheme val="minor"/>
      </rPr>
      <t>see below)</t>
    </r>
    <r>
      <rPr>
        <sz val="11"/>
        <color theme="1"/>
        <rFont val="Calibri"/>
        <family val="2"/>
        <scheme val="minor"/>
      </rPr>
      <t>.</t>
    </r>
  </si>
  <si>
    <t>Hydrogen boiler (Hydrogen-only boiler and Hyready boiler)</t>
  </si>
  <si>
    <t>Uplift of 50% in the opex compared to gas boiler due to the need to replace catalyst used to reduce NOx emissions (for both Hydrogen-only boiler and Hyready boiler).</t>
  </si>
  <si>
    <t>£509 for pipework. For Hyready boiler (not Hydrogen-only boiler) £51 added as additional 1 hour labour cost associated with the switchover of the Hyready boiler from gas to hydrogen.</t>
  </si>
  <si>
    <t>Hydrogen boiler (Hydrogen-only and Hyready boiler)</t>
  </si>
  <si>
    <t xml:space="preserve">[4] Point-of-use hot water system is an option to provide on-demand hot water where a combi boiler is not available (or not used) to provide hot water in space constrained homes. This is therefore applied in space-constrained homes assumed not to have a hot water cylinder (assumed to be the case here in all homes where the existing system is a boiler) in the following cases: (i) alongside electric resistive or electric storage heating; (ii) alongside hybrid heat pump + resistive heating (not alongside any other types of hybrid heat pump). </t>
  </si>
  <si>
    <t>[2] Where heat battery required (see Suitability matrix), applied instead of a conventional hot water tank</t>
  </si>
  <si>
    <r>
      <t xml:space="preserve">Assignments based on literature recommendations (see sources below) and refined in consultation with retrofit experts.
</t>
    </r>
    <r>
      <rPr>
        <i/>
        <sz val="11"/>
        <color theme="1"/>
        <rFont val="Calibri"/>
        <family val="2"/>
        <scheme val="minor"/>
      </rPr>
      <t>Retrofitting Historic Buildings for Sustainability</t>
    </r>
    <r>
      <rPr>
        <sz val="11"/>
        <color theme="1"/>
        <rFont val="Calibri"/>
        <family val="2"/>
        <scheme val="minor"/>
      </rPr>
      <t xml:space="preserve"> (2013) City of Westminster
http://transact.westminster.gov.uk/docstores/publications_store/Retrofitting_Historic_Buildings_for_Sustainability_January_2013.pdf
</t>
    </r>
    <r>
      <rPr>
        <i/>
        <sz val="11"/>
        <color theme="1"/>
        <rFont val="Calibri"/>
        <family val="2"/>
        <scheme val="minor"/>
      </rPr>
      <t xml:space="preserve">Energy Efficiency &amp; Renewable Energy Guidance For Listed Buildings and Undesignated Buildings </t>
    </r>
    <r>
      <rPr>
        <sz val="11"/>
        <color theme="1"/>
        <rFont val="Calibri"/>
        <family val="2"/>
        <scheme val="minor"/>
      </rPr>
      <t xml:space="preserve">(2013) Bath &amp; North East Somerset Council
</t>
    </r>
  </si>
  <si>
    <r>
      <t xml:space="preserve">Assignments based on literature recommendations (see sources below) and refined in consultation with historic building retrofit experts.
</t>
    </r>
    <r>
      <rPr>
        <i/>
        <sz val="11"/>
        <color theme="1"/>
        <rFont val="Calibri"/>
        <family val="2"/>
        <scheme val="minor"/>
      </rPr>
      <t>Retrofitting Historic Buildings for Sustainability</t>
    </r>
    <r>
      <rPr>
        <sz val="11"/>
        <color theme="1"/>
        <rFont val="Calibri"/>
        <family val="2"/>
        <scheme val="minor"/>
      </rPr>
      <t xml:space="preserve"> (2013) City of Westminster
http://transact.westminster.gov.uk/docstores/publications_store/Retrofitting_Historic_Buildings_for_Sustainability_January_2013.pdf
</t>
    </r>
    <r>
      <rPr>
        <i/>
        <sz val="11"/>
        <color theme="1"/>
        <rFont val="Calibri"/>
        <family val="2"/>
        <scheme val="minor"/>
      </rPr>
      <t xml:space="preserve">Energy Efficiency &amp; Renewable Energy Guidance For Listed Buildings and Undesignated Buildings </t>
    </r>
    <r>
      <rPr>
        <sz val="11"/>
        <color theme="1"/>
        <rFont val="Calibri"/>
        <family val="2"/>
        <scheme val="minor"/>
      </rPr>
      <t xml:space="preserve">(2013) Bath &amp; North East Somerset Council
</t>
    </r>
  </si>
  <si>
    <t>July 2019</t>
  </si>
  <si>
    <t>Analysis on abating direct emissions from ‘hard-to-decarbonise’ homes, with a view to informing the UK’s long term targets</t>
  </si>
  <si>
    <t>A study for the Committee on Climate Change</t>
  </si>
  <si>
    <t>This workbook contains all key assumptions used in the study.</t>
  </si>
  <si>
    <t xml:space="preserve"> All costs are expressed in a base year of £2018 (converted from the source data where appropriate).</t>
  </si>
  <si>
    <t>All costs are expressed in a base year of £2018 (converted from the source data where appropriate).</t>
  </si>
  <si>
    <t>Pessimistic assumptions (not applied in any scenarios presented in the Final report for this study)</t>
  </si>
  <si>
    <t>£2018 conversion relative to £2017</t>
  </si>
  <si>
    <t xml:space="preserve">Years prior to 2025 set to 2025 value, years after 2050 set to 2050 value. The hydrogen fuel cost provided by the CCC does not include the cost of large-scale seasonal storage (such as in salt caverns) due to the limited role for hydrogen in supplying heat in buildings in most scenarios. Note that this means the fuel cost could be an underestimate, particularly in the Hydrogen-led scenario where hydrogen plays a large role in supplying heat in buildings. </t>
  </si>
  <si>
    <t>£153 added to cost of gas boiler to account for increased cost of Hydrogen boiler (Hydrogen-only boiler and Hyready boiler)</t>
  </si>
  <si>
    <t xml:space="preserve"> </t>
  </si>
  <si>
    <r>
      <t>- Listed buildings have special protection and require consent for changes in materials, details and finishes, both internally and externally. Buildings in conservation areas may require permission to make changes to the external appearance of the building. For these reasons, suitability of heating technologies with requirement for external modifications (including heat pumps and hybrids which require an external unit; and solar thermal) is set to no more than 50% for all types of heritage building, to reflect the potential to find a suitable location to host the external unit in each case. In addition, solar thermal suitability is set to 0% in Grade I listed buildings given the additional restrictions and high visibility of this system. Heat pumps and hybrids are not deemed suit</t>
    </r>
    <r>
      <rPr>
        <sz val="11"/>
        <rFont val="Calibri"/>
        <family val="2"/>
        <scheme val="minor"/>
      </rPr>
      <t>able for heritage buildings that are also flats, given the additional challenges in finding suitable location to host the external unit.Whilst not modelled, biomass heating may also be subject to restrictions as it typically requires a larger flue.</t>
    </r>
    <r>
      <rPr>
        <sz val="11"/>
        <color theme="1"/>
        <rFont val="Calibri"/>
        <family val="2"/>
        <scheme val="minor"/>
      </rPr>
      <t xml:space="preserve">  N.B. In version of model used, Grade I suitability constrained to be either 0% or 100% (where stated as 50% suitable here, 0% suitability applied). Note that there are fewer than 10,000 Grade I listed buildings in the stock. 
- Heat battery modelled here describes a system dedicated to the provision of hot water, integrated into the wet distribution system, without the need for a built-in heating element.  Assume heat pump option with a small heat battery suitable in 50% of space constrained homes as space requirements of such a system are larger than for a boiler system. 
- Assume hybrid heat pump suitable in 50% of space constrained homes as space requirements of such a system are larger than for a boiler system. 
- Point-of-use hot water solution does not require wet distribution system, which would not be present in the case of electric resistive or storage heating. Heat battery modelled above describes a system integrated into the wet distribution system, without the need for a heating element. </t>
    </r>
  </si>
  <si>
    <t>Consultation with retrofit experts. Analysis of Historical Environment Scotland and Retrofit for the Future case studies.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</si>
</sst>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quot;£&quot;#,##0"/>
  </numFmts>
  <fonts count="45" x14ac:knownFonts="1">
    <font>
      <sz val="11"/>
      <color theme="1"/>
      <name val="Calibri"/>
      <family val="2"/>
      <scheme val="minor"/>
    </font>
    <font>
      <sz val="11"/>
      <color theme="1"/>
      <name val="Calibri"/>
      <family val="2"/>
      <scheme val="minor"/>
    </font>
    <font>
      <b/>
      <sz val="11"/>
      <color theme="1"/>
      <name val="Calibri"/>
      <family val="2"/>
      <scheme val="minor"/>
    </font>
    <font>
      <b/>
      <vertAlign val="subscript"/>
      <sz val="11"/>
      <color theme="1"/>
      <name val="Calibri"/>
      <family val="2"/>
      <scheme val="minor"/>
    </font>
    <font>
      <b/>
      <sz val="14"/>
      <color theme="0"/>
      <name val="Calibri"/>
      <family val="2"/>
      <scheme val="minor"/>
    </font>
    <font>
      <sz val="14"/>
      <name val="Calibri"/>
      <family val="2"/>
      <scheme val="minor"/>
    </font>
    <font>
      <b/>
      <sz val="14"/>
      <color theme="0"/>
      <name val="Calibri"/>
      <family val="2"/>
    </font>
    <font>
      <b/>
      <sz val="11"/>
      <color theme="0"/>
      <name val="Calibri"/>
      <family val="2"/>
      <scheme val="minor"/>
    </font>
    <font>
      <sz val="11"/>
      <color rgb="FFFF0000"/>
      <name val="Calibri"/>
      <family val="2"/>
      <scheme val="minor"/>
    </font>
    <font>
      <b/>
      <sz val="14"/>
      <color theme="1"/>
      <name val="Calibri"/>
      <family val="2"/>
      <scheme val="minor"/>
    </font>
    <font>
      <b/>
      <sz val="14"/>
      <name val="Calibri"/>
      <family val="2"/>
      <scheme val="minor"/>
    </font>
    <font>
      <b/>
      <vertAlign val="superscript"/>
      <sz val="14"/>
      <color theme="0"/>
      <name val="Calibri"/>
      <family val="2"/>
      <scheme val="minor"/>
    </font>
    <font>
      <i/>
      <sz val="14"/>
      <name val="Calibri"/>
      <family val="2"/>
      <scheme val="minor"/>
    </font>
    <font>
      <sz val="11"/>
      <name val="Calibri"/>
      <family val="2"/>
      <scheme val="minor"/>
    </font>
    <font>
      <sz val="10"/>
      <name val="Arial"/>
      <family val="2"/>
    </font>
    <font>
      <sz val="11"/>
      <color theme="1"/>
      <name val="Calibri"/>
      <family val="2"/>
    </font>
    <font>
      <u/>
      <sz val="11"/>
      <color theme="10"/>
      <name val="Calibri"/>
      <family val="2"/>
      <scheme val="minor"/>
    </font>
    <font>
      <i/>
      <sz val="11"/>
      <color theme="1"/>
      <name val="Calibri"/>
      <family val="2"/>
      <scheme val="minor"/>
    </font>
    <font>
      <b/>
      <sz val="11"/>
      <color theme="0"/>
      <name val="Calibri"/>
      <family val="2"/>
    </font>
    <font>
      <sz val="11"/>
      <color theme="0"/>
      <name val="Calibri"/>
      <family val="2"/>
      <scheme val="minor"/>
    </font>
    <font>
      <b/>
      <sz val="11"/>
      <name val="Calibri"/>
      <family val="2"/>
      <scheme val="minor"/>
    </font>
    <font>
      <b/>
      <sz val="15"/>
      <name val="Arial"/>
      <family val="2"/>
    </font>
    <font>
      <sz val="12"/>
      <color theme="1"/>
      <name val="Arial"/>
      <family val="2"/>
    </font>
    <font>
      <u/>
      <sz val="10"/>
      <color theme="10"/>
      <name val="Arial"/>
      <family val="2"/>
    </font>
    <font>
      <b/>
      <sz val="11"/>
      <name val="Calibri"/>
      <family val="2"/>
    </font>
    <font>
      <sz val="11"/>
      <color rgb="FFC00000"/>
      <name val="Calibri"/>
      <family val="2"/>
      <scheme val="minor"/>
    </font>
    <font>
      <u/>
      <sz val="12"/>
      <color theme="10"/>
      <name val="Arial"/>
      <family val="2"/>
    </font>
    <font>
      <sz val="11"/>
      <color rgb="FF000000"/>
      <name val="Calibri"/>
      <family val="2"/>
    </font>
    <font>
      <sz val="11"/>
      <color rgb="FF00B050"/>
      <name val="Calibri"/>
      <family val="2"/>
      <scheme val="minor"/>
    </font>
    <font>
      <vertAlign val="subscript"/>
      <sz val="11"/>
      <name val="Calibri"/>
      <family val="2"/>
      <scheme val="minor"/>
    </font>
    <font>
      <u/>
      <sz val="11"/>
      <name val="Calibri"/>
      <family val="2"/>
      <scheme val="minor"/>
    </font>
    <font>
      <i/>
      <sz val="11"/>
      <name val="Calibri"/>
      <family val="2"/>
      <scheme val="minor"/>
    </font>
    <font>
      <sz val="9"/>
      <color theme="1"/>
      <name val="Calibri"/>
      <family val="2"/>
      <scheme val="minor"/>
    </font>
    <font>
      <i/>
      <sz val="11"/>
      <color rgb="FFFF0000"/>
      <name val="Calibri"/>
      <family val="2"/>
      <scheme val="minor"/>
    </font>
    <font>
      <vertAlign val="subscript"/>
      <sz val="14"/>
      <name val="Calibri"/>
      <family val="2"/>
      <scheme val="minor"/>
    </font>
    <font>
      <b/>
      <vertAlign val="superscript"/>
      <sz val="11"/>
      <color theme="1"/>
      <name val="Calibri"/>
      <family val="2"/>
      <scheme val="minor"/>
    </font>
    <font>
      <vertAlign val="superscript"/>
      <sz val="9"/>
      <color theme="1"/>
      <name val="Calibri"/>
      <family val="2"/>
      <scheme val="minor"/>
    </font>
    <font>
      <b/>
      <sz val="11"/>
      <color rgb="FF000000"/>
      <name val="Calibri"/>
      <family val="2"/>
    </font>
    <font>
      <b/>
      <i/>
      <sz val="11"/>
      <color rgb="FF000000"/>
      <name val="Calibri"/>
      <family val="2"/>
    </font>
    <font>
      <i/>
      <sz val="11"/>
      <color rgb="FF000000"/>
      <name val="Calibri"/>
      <family val="2"/>
    </font>
    <font>
      <i/>
      <sz val="11"/>
      <name val="Arial"/>
      <family val="2"/>
    </font>
    <font>
      <sz val="10"/>
      <name val="Arial"/>
      <family val="2"/>
    </font>
    <font>
      <b/>
      <i/>
      <sz val="11"/>
      <color theme="1"/>
      <name val="Calibri"/>
      <family val="2"/>
      <scheme val="minor"/>
    </font>
    <font>
      <b/>
      <sz val="12"/>
      <color theme="3"/>
      <name val="Calibri"/>
      <family val="2"/>
      <scheme val="minor"/>
    </font>
    <font>
      <b/>
      <vertAlign val="superscript"/>
      <sz val="11"/>
      <color theme="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rgb="FFEAEAEA"/>
        <bgColor indexed="64"/>
      </patternFill>
    </fill>
    <fill>
      <patternFill patternType="solid">
        <fgColor rgb="FFE0E0E0"/>
        <bgColor indexed="64"/>
      </patternFill>
    </fill>
    <fill>
      <patternFill patternType="solid">
        <fgColor theme="8"/>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rgb="FF00B050"/>
        <bgColor indexed="64"/>
      </patternFill>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s>
  <cellStyleXfs count="16">
    <xf numFmtId="0" fontId="0" fillId="0" borderId="0"/>
    <xf numFmtId="0" fontId="1" fillId="3" borderId="0"/>
    <xf numFmtId="0" fontId="1" fillId="4" borderId="0"/>
    <xf numFmtId="9" fontId="1" fillId="0" borderId="0" applyFont="0" applyFill="0" applyBorder="0" applyAlignment="0" applyProtection="0"/>
    <xf numFmtId="0" fontId="14" fillId="0" borderId="0"/>
    <xf numFmtId="0" fontId="16" fillId="0" borderId="0" applyNumberFormat="0" applyFill="0" applyBorder="0" applyAlignment="0" applyProtection="0"/>
    <xf numFmtId="0" fontId="1" fillId="0" borderId="0"/>
    <xf numFmtId="0" fontId="21" fillId="0" borderId="16" applyNumberFormat="0" applyFill="0" applyAlignment="0" applyProtection="0"/>
    <xf numFmtId="0" fontId="1" fillId="0" borderId="0"/>
    <xf numFmtId="0" fontId="14" fillId="0" borderId="0"/>
    <xf numFmtId="0" fontId="22" fillId="0" borderId="0"/>
    <xf numFmtId="0" fontId="23" fillId="0" borderId="0" applyNumberFormat="0" applyFill="0" applyBorder="0" applyAlignment="0" applyProtection="0">
      <alignment vertical="top"/>
      <protection locked="0"/>
    </xf>
    <xf numFmtId="0" fontId="16" fillId="0" borderId="0" applyNumberFormat="0" applyFill="0" applyBorder="0" applyAlignment="0" applyProtection="0"/>
    <xf numFmtId="0" fontId="26" fillId="0" borderId="0" applyNumberFormat="0" applyFill="0" applyBorder="0" applyAlignment="0" applyProtection="0"/>
    <xf numFmtId="0" fontId="41" fillId="0" borderId="0"/>
    <xf numFmtId="43" fontId="1" fillId="0" borderId="0" applyFont="0" applyFill="0" applyBorder="0" applyAlignment="0" applyProtection="0"/>
  </cellStyleXfs>
  <cellXfs count="558">
    <xf numFmtId="0" fontId="0" fillId="0" borderId="0" xfId="0"/>
    <xf numFmtId="0" fontId="2" fillId="2" borderId="0" xfId="0" applyFont="1" applyFill="1"/>
    <xf numFmtId="0" fontId="5" fillId="3" borderId="3" xfId="0" applyFont="1" applyFill="1" applyBorder="1" applyAlignment="1">
      <alignment horizontal="left"/>
    </xf>
    <xf numFmtId="3" fontId="5" fillId="3" borderId="3" xfId="0" applyNumberFormat="1" applyFont="1" applyFill="1" applyBorder="1" applyAlignment="1">
      <alignment horizontal="center"/>
    </xf>
    <xf numFmtId="0" fontId="4" fillId="5" borderId="1" xfId="0" applyFont="1" applyFill="1" applyBorder="1" applyAlignment="1">
      <alignment horizontal="left" vertical="center" wrapText="1"/>
    </xf>
    <xf numFmtId="0" fontId="0" fillId="3" borderId="0" xfId="0" applyFill="1"/>
    <xf numFmtId="0" fontId="5" fillId="3" borderId="3" xfId="0" applyFont="1" applyFill="1" applyBorder="1" applyAlignment="1">
      <alignment horizontal="right"/>
    </xf>
    <xf numFmtId="0" fontId="4" fillId="5" borderId="8" xfId="0" applyFont="1" applyFill="1" applyBorder="1" applyAlignment="1">
      <alignment horizontal="left" vertical="center" wrapText="1"/>
    </xf>
    <xf numFmtId="0" fontId="7" fillId="5" borderId="3" xfId="0" applyFont="1" applyFill="1" applyBorder="1" applyAlignment="1">
      <alignment vertical="center"/>
    </xf>
    <xf numFmtId="0" fontId="7" fillId="5" borderId="8" xfId="0" applyFont="1" applyFill="1" applyBorder="1"/>
    <xf numFmtId="0" fontId="0" fillId="0" borderId="3" xfId="0" applyBorder="1" applyAlignment="1">
      <alignment vertical="center"/>
    </xf>
    <xf numFmtId="9" fontId="0" fillId="0" borderId="3" xfId="0" applyNumberFormat="1" applyBorder="1" applyAlignment="1">
      <alignment vertical="center"/>
    </xf>
    <xf numFmtId="0" fontId="13" fillId="0" borderId="3" xfId="0" applyFont="1" applyBorder="1" applyAlignment="1">
      <alignment vertical="center"/>
    </xf>
    <xf numFmtId="0" fontId="7" fillId="5" borderId="3" xfId="0" applyFont="1" applyFill="1" applyBorder="1" applyAlignment="1">
      <alignment vertical="center" wrapText="1"/>
    </xf>
    <xf numFmtId="1" fontId="5" fillId="0" borderId="3" xfId="0" applyNumberFormat="1" applyFont="1" applyBorder="1"/>
    <xf numFmtId="0" fontId="5" fillId="0" borderId="3" xfId="0" applyFont="1" applyBorder="1"/>
    <xf numFmtId="0" fontId="2" fillId="0" borderId="3" xfId="0" applyFont="1" applyBorder="1" applyAlignment="1">
      <alignment vertical="center" wrapText="1"/>
    </xf>
    <xf numFmtId="0" fontId="20" fillId="0" borderId="3" xfId="0" applyFont="1" applyBorder="1" applyAlignment="1">
      <alignment horizontal="center" vertical="center" wrapText="1"/>
    </xf>
    <xf numFmtId="0" fontId="0" fillId="0" borderId="1" xfId="0" applyBorder="1" applyAlignment="1">
      <alignment vertical="center"/>
    </xf>
    <xf numFmtId="0" fontId="32" fillId="8" borderId="3"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10" borderId="3" xfId="0" applyFont="1" applyFill="1" applyBorder="1" applyAlignment="1">
      <alignment horizontal="center" vertical="center" wrapText="1"/>
    </xf>
    <xf numFmtId="9" fontId="0" fillId="2" borderId="3" xfId="0" applyNumberFormat="1" applyFill="1" applyBorder="1" applyAlignment="1">
      <alignment vertical="center"/>
    </xf>
    <xf numFmtId="9" fontId="0" fillId="0" borderId="3" xfId="3" applyFont="1" applyBorder="1" applyAlignment="1">
      <alignment vertical="center"/>
    </xf>
    <xf numFmtId="9" fontId="0" fillId="2" borderId="3" xfId="3" applyFont="1" applyFill="1" applyBorder="1" applyAlignment="1">
      <alignment vertical="center"/>
    </xf>
    <xf numFmtId="0" fontId="2" fillId="3" borderId="3" xfId="0" applyFont="1" applyFill="1" applyBorder="1" applyAlignment="1">
      <alignment wrapText="1"/>
    </xf>
    <xf numFmtId="9" fontId="0" fillId="0" borderId="12" xfId="0" applyNumberFormat="1" applyBorder="1"/>
    <xf numFmtId="9" fontId="0" fillId="0" borderId="13" xfId="0" applyNumberFormat="1" applyBorder="1"/>
    <xf numFmtId="9" fontId="0" fillId="0" borderId="14" xfId="0" applyNumberFormat="1" applyBorder="1"/>
    <xf numFmtId="9" fontId="0" fillId="2" borderId="6" xfId="0" applyNumberFormat="1" applyFill="1" applyBorder="1"/>
    <xf numFmtId="9" fontId="0" fillId="0" borderId="15" xfId="0" applyNumberFormat="1" applyBorder="1"/>
    <xf numFmtId="9" fontId="0" fillId="0" borderId="5" xfId="0" applyNumberFormat="1" applyBorder="1"/>
    <xf numFmtId="9" fontId="0" fillId="0" borderId="2" xfId="0" applyNumberFormat="1" applyBorder="1"/>
    <xf numFmtId="9" fontId="0" fillId="0" borderId="1" xfId="0" applyNumberFormat="1" applyBorder="1"/>
    <xf numFmtId="0" fontId="5" fillId="0" borderId="1" xfId="0" applyFont="1" applyBorder="1" applyAlignment="1">
      <alignment vertical="center" wrapText="1"/>
    </xf>
    <xf numFmtId="0" fontId="5" fillId="3" borderId="3" xfId="0" applyFont="1" applyFill="1" applyBorder="1"/>
    <xf numFmtId="0" fontId="5" fillId="0" borderId="3" xfId="0" applyFont="1" applyBorder="1" applyAlignment="1">
      <alignment horizontal="left" wrapText="1"/>
    </xf>
    <xf numFmtId="0" fontId="24" fillId="0" borderId="35" xfId="0" applyFont="1" applyBorder="1" applyAlignment="1">
      <alignment horizontal="left" vertical="center" wrapText="1" readingOrder="1"/>
    </xf>
    <xf numFmtId="0" fontId="24" fillId="0" borderId="36" xfId="0" applyFont="1" applyBorder="1" applyAlignment="1">
      <alignment horizontal="left" vertical="center" wrapText="1" readingOrder="1"/>
    </xf>
    <xf numFmtId="0" fontId="24" fillId="0" borderId="42" xfId="0" applyFont="1" applyBorder="1" applyAlignment="1">
      <alignment horizontal="left" vertical="center" wrapText="1" readingOrder="1"/>
    </xf>
    <xf numFmtId="0" fontId="37" fillId="0" borderId="25" xfId="0" applyFont="1" applyBorder="1" applyAlignment="1">
      <alignment horizontal="left" vertical="center" wrapText="1" readingOrder="1"/>
    </xf>
    <xf numFmtId="0" fontId="37" fillId="0" borderId="1" xfId="0" applyFont="1" applyBorder="1" applyAlignment="1">
      <alignment horizontal="left" vertical="center" wrapText="1" readingOrder="1"/>
    </xf>
    <xf numFmtId="0" fontId="37" fillId="0" borderId="43" xfId="0" applyFont="1" applyBorder="1" applyAlignment="1">
      <alignment horizontal="left" vertical="center" wrapText="1" readingOrder="1"/>
    </xf>
    <xf numFmtId="0" fontId="37" fillId="0" borderId="9" xfId="0" applyFont="1" applyBorder="1" applyAlignment="1">
      <alignment horizontal="left" vertical="center" wrapText="1" readingOrder="1"/>
    </xf>
    <xf numFmtId="0" fontId="24" fillId="0" borderId="37" xfId="0" applyFont="1" applyBorder="1" applyAlignment="1">
      <alignment horizontal="left" vertical="center" wrapText="1" readingOrder="1"/>
    </xf>
    <xf numFmtId="0" fontId="27" fillId="8" borderId="21" xfId="0" applyFont="1" applyFill="1" applyBorder="1" applyAlignment="1">
      <alignment horizontal="left" vertical="center" wrapText="1" readingOrder="1"/>
    </xf>
    <xf numFmtId="0" fontId="24" fillId="0" borderId="48" xfId="0" applyFont="1" applyBorder="1" applyAlignment="1">
      <alignment horizontal="left" vertical="center" wrapText="1" readingOrder="1"/>
    </xf>
    <xf numFmtId="0" fontId="24" fillId="0" borderId="50" xfId="0" applyFont="1" applyBorder="1" applyAlignment="1">
      <alignment horizontal="left" vertical="center" wrapText="1" readingOrder="1"/>
    </xf>
    <xf numFmtId="0" fontId="2" fillId="0" borderId="47" xfId="0" applyFont="1" applyBorder="1" applyAlignment="1">
      <alignment vertical="center" wrapText="1"/>
    </xf>
    <xf numFmtId="0" fontId="0" fillId="12" borderId="3" xfId="0" applyFill="1" applyBorder="1"/>
    <xf numFmtId="0" fontId="17" fillId="12" borderId="23"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7" fillId="8" borderId="23"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9" borderId="8" xfId="0" applyFont="1" applyFill="1" applyBorder="1" applyAlignment="1">
      <alignment horizontal="center" vertical="center" wrapText="1"/>
    </xf>
    <xf numFmtId="0" fontId="39" fillId="8" borderId="24" xfId="0" applyFont="1" applyFill="1" applyBorder="1" applyAlignment="1">
      <alignment horizontal="center" vertical="center" wrapText="1" readingOrder="1"/>
    </xf>
    <xf numFmtId="0" fontId="39" fillId="12" borderId="23" xfId="0" applyFont="1" applyFill="1" applyBorder="1" applyAlignment="1">
      <alignment horizontal="center" vertical="center" wrapText="1" readingOrder="1"/>
    </xf>
    <xf numFmtId="0" fontId="39" fillId="9" borderId="22" xfId="0" applyFont="1" applyFill="1" applyBorder="1" applyAlignment="1">
      <alignment horizontal="center" vertical="center" wrapText="1" readingOrder="1"/>
    </xf>
    <xf numFmtId="0" fontId="39" fillId="12" borderId="3" xfId="0" applyFont="1" applyFill="1" applyBorder="1" applyAlignment="1">
      <alignment horizontal="center" vertical="center" wrapText="1" readingOrder="1"/>
    </xf>
    <xf numFmtId="0" fontId="40" fillId="12" borderId="23" xfId="0" applyFont="1" applyFill="1" applyBorder="1" applyAlignment="1">
      <alignment horizontal="center" vertical="top" wrapText="1"/>
    </xf>
    <xf numFmtId="0" fontId="17" fillId="12" borderId="23" xfId="0" applyFont="1" applyFill="1" applyBorder="1" applyAlignment="1">
      <alignment horizontal="center"/>
    </xf>
    <xf numFmtId="0" fontId="40" fillId="8" borderId="23" xfId="0" applyFont="1" applyFill="1" applyBorder="1" applyAlignment="1">
      <alignment horizontal="center" vertical="top" wrapText="1"/>
    </xf>
    <xf numFmtId="0" fontId="40" fillId="9" borderId="23" xfId="0" applyFont="1" applyFill="1" applyBorder="1" applyAlignment="1">
      <alignment horizontal="center" vertical="top" wrapText="1"/>
    </xf>
    <xf numFmtId="0" fontId="17" fillId="12" borderId="22" xfId="0" applyFont="1" applyFill="1" applyBorder="1" applyAlignment="1">
      <alignment horizontal="center"/>
    </xf>
    <xf numFmtId="0" fontId="39" fillId="8" borderId="21" xfId="0" applyFont="1" applyFill="1" applyBorder="1" applyAlignment="1">
      <alignment horizontal="center" vertical="center" wrapText="1" readingOrder="1"/>
    </xf>
    <xf numFmtId="0" fontId="39" fillId="8" borderId="20" xfId="0" applyFont="1" applyFill="1" applyBorder="1" applyAlignment="1">
      <alignment horizontal="center" vertical="center" wrapText="1" readingOrder="1"/>
    </xf>
    <xf numFmtId="0" fontId="40" fillId="12" borderId="3" xfId="0" applyFont="1" applyFill="1" applyBorder="1" applyAlignment="1">
      <alignment horizontal="center" vertical="top" wrapText="1"/>
    </xf>
    <xf numFmtId="0" fontId="17" fillId="12" borderId="3" xfId="0" applyFont="1" applyFill="1" applyBorder="1" applyAlignment="1">
      <alignment horizontal="center"/>
    </xf>
    <xf numFmtId="0" fontId="40" fillId="8" borderId="3" xfId="0" applyFont="1" applyFill="1" applyBorder="1" applyAlignment="1">
      <alignment horizontal="center" vertical="top" wrapText="1"/>
    </xf>
    <xf numFmtId="0" fontId="40" fillId="9" borderId="3" xfId="0" applyFont="1" applyFill="1" applyBorder="1" applyAlignment="1">
      <alignment horizontal="center" vertical="top" wrapText="1"/>
    </xf>
    <xf numFmtId="0" fontId="17" fillId="12" borderId="20" xfId="0" applyFont="1" applyFill="1" applyBorder="1" applyAlignment="1">
      <alignment horizontal="center"/>
    </xf>
    <xf numFmtId="0" fontId="39" fillId="12" borderId="21" xfId="0" applyFont="1" applyFill="1" applyBorder="1" applyAlignment="1">
      <alignment horizontal="center" vertical="center" wrapText="1" readingOrder="1"/>
    </xf>
    <xf numFmtId="0" fontId="39" fillId="8" borderId="3" xfId="0" applyFont="1" applyFill="1" applyBorder="1" applyAlignment="1">
      <alignment horizontal="center" vertical="center" wrapText="1" readingOrder="1"/>
    </xf>
    <xf numFmtId="0" fontId="40" fillId="11" borderId="3" xfId="0" applyFont="1" applyFill="1" applyBorder="1" applyAlignment="1">
      <alignment horizontal="center" vertical="top" wrapText="1"/>
    </xf>
    <xf numFmtId="0" fontId="40" fillId="6" borderId="3" xfId="0" applyFont="1" applyFill="1" applyBorder="1" applyAlignment="1">
      <alignment horizontal="center" vertical="top" wrapText="1"/>
    </xf>
    <xf numFmtId="0" fontId="39" fillId="12" borderId="19" xfId="0" applyFont="1" applyFill="1" applyBorder="1" applyAlignment="1">
      <alignment horizontal="center" vertical="center" wrapText="1" readingOrder="1"/>
    </xf>
    <xf numFmtId="0" fontId="39" fillId="8" borderId="18"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9" fillId="8" borderId="17" xfId="0" applyFont="1" applyFill="1" applyBorder="1" applyAlignment="1">
      <alignment horizontal="center" vertical="center" wrapText="1" readingOrder="1"/>
    </xf>
    <xf numFmtId="0" fontId="40" fillId="8" borderId="18" xfId="0" applyFont="1" applyFill="1" applyBorder="1" applyAlignment="1">
      <alignment horizontal="center" vertical="top" wrapText="1"/>
    </xf>
    <xf numFmtId="0" fontId="17" fillId="12" borderId="18" xfId="0" applyFont="1" applyFill="1" applyBorder="1" applyAlignment="1">
      <alignment horizontal="center"/>
    </xf>
    <xf numFmtId="0" fontId="40" fillId="12" borderId="18" xfId="0" applyFont="1" applyFill="1" applyBorder="1" applyAlignment="1">
      <alignment horizontal="center" vertical="top" wrapText="1"/>
    </xf>
    <xf numFmtId="0" fontId="40" fillId="9" borderId="8" xfId="0" applyFont="1" applyFill="1" applyBorder="1" applyAlignment="1">
      <alignment horizontal="center" vertical="top" wrapText="1"/>
    </xf>
    <xf numFmtId="0" fontId="40" fillId="6" borderId="18" xfId="0" applyFont="1" applyFill="1" applyBorder="1" applyAlignment="1">
      <alignment horizontal="center" vertical="top" wrapText="1"/>
    </xf>
    <xf numFmtId="0" fontId="17" fillId="12" borderId="17" xfId="0" applyFont="1" applyFill="1" applyBorder="1" applyAlignment="1">
      <alignment horizontal="center"/>
    </xf>
    <xf numFmtId="0" fontId="40" fillId="8" borderId="25" xfId="0" applyFont="1" applyFill="1" applyBorder="1" applyAlignment="1">
      <alignment horizontal="center" vertical="top" wrapText="1"/>
    </xf>
    <xf numFmtId="0" fontId="40" fillId="8" borderId="1" xfId="0" applyFont="1" applyFill="1" applyBorder="1" applyAlignment="1">
      <alignment horizontal="center" vertical="top" wrapText="1"/>
    </xf>
    <xf numFmtId="0" fontId="40" fillId="12" borderId="1" xfId="0" applyFont="1" applyFill="1" applyBorder="1" applyAlignment="1">
      <alignment horizontal="center" vertical="top" wrapText="1"/>
    </xf>
    <xf numFmtId="0" fontId="40" fillId="12" borderId="8" xfId="0" applyFont="1" applyFill="1" applyBorder="1" applyAlignment="1">
      <alignment horizontal="center" vertical="top" wrapText="1"/>
    </xf>
    <xf numFmtId="0" fontId="17" fillId="12" borderId="8" xfId="0" applyFont="1" applyFill="1" applyBorder="1" applyAlignment="1">
      <alignment horizontal="center"/>
    </xf>
    <xf numFmtId="0" fontId="40" fillId="8" borderId="43" xfId="0" applyFont="1" applyFill="1" applyBorder="1" applyAlignment="1">
      <alignment horizontal="center" vertical="top" wrapText="1"/>
    </xf>
    <xf numFmtId="0" fontId="40" fillId="6" borderId="8" xfId="0" applyFont="1" applyFill="1" applyBorder="1" applyAlignment="1">
      <alignment horizontal="center" vertical="top" wrapText="1"/>
    </xf>
    <xf numFmtId="0" fontId="17" fillId="12" borderId="38" xfId="0" applyFont="1" applyFill="1" applyBorder="1" applyAlignment="1">
      <alignment horizontal="center"/>
    </xf>
    <xf numFmtId="0" fontId="40" fillId="6" borderId="25" xfId="0" applyFont="1" applyFill="1" applyBorder="1" applyAlignment="1">
      <alignment horizontal="center" vertical="top" wrapText="1"/>
    </xf>
    <xf numFmtId="0" fontId="40" fillId="6" borderId="1" xfId="0" applyFont="1" applyFill="1" applyBorder="1" applyAlignment="1">
      <alignment horizontal="center" vertical="top" wrapText="1"/>
    </xf>
    <xf numFmtId="0" fontId="40" fillId="6" borderId="43" xfId="0" applyFont="1" applyFill="1" applyBorder="1" applyAlignment="1">
      <alignment horizontal="center" vertical="top" wrapText="1"/>
    </xf>
    <xf numFmtId="0" fontId="40" fillId="11" borderId="23" xfId="0" applyFont="1" applyFill="1" applyBorder="1" applyAlignment="1">
      <alignment horizontal="center" vertical="top" wrapText="1"/>
    </xf>
    <xf numFmtId="0" fontId="40" fillId="12" borderId="25" xfId="0" applyFont="1" applyFill="1" applyBorder="1" applyAlignment="1">
      <alignment horizontal="center" vertical="top" wrapText="1"/>
    </xf>
    <xf numFmtId="0" fontId="40" fillId="6" borderId="23" xfId="0" applyFont="1" applyFill="1" applyBorder="1" applyAlignment="1">
      <alignment horizontal="center" vertical="top" wrapText="1"/>
    </xf>
    <xf numFmtId="0" fontId="17" fillId="9" borderId="22" xfId="0" applyFont="1" applyFill="1" applyBorder="1" applyAlignment="1">
      <alignment horizontal="center"/>
    </xf>
    <xf numFmtId="0" fontId="17" fillId="9" borderId="20" xfId="0" applyFont="1" applyFill="1" applyBorder="1" applyAlignment="1">
      <alignment horizontal="center"/>
    </xf>
    <xf numFmtId="0" fontId="40" fillId="11" borderId="8" xfId="0" applyFont="1" applyFill="1" applyBorder="1" applyAlignment="1">
      <alignment horizontal="center" vertical="top" wrapText="1"/>
    </xf>
    <xf numFmtId="0" fontId="40" fillId="12" borderId="9" xfId="0" applyFont="1" applyFill="1" applyBorder="1" applyAlignment="1">
      <alignment horizontal="center" vertical="top" wrapText="1"/>
    </xf>
    <xf numFmtId="0" fontId="17" fillId="9" borderId="38" xfId="0" applyFont="1" applyFill="1" applyBorder="1" applyAlignment="1">
      <alignment horizontal="center"/>
    </xf>
    <xf numFmtId="0" fontId="17" fillId="8" borderId="22" xfId="0" applyFont="1" applyFill="1" applyBorder="1" applyAlignment="1">
      <alignment horizontal="center"/>
    </xf>
    <xf numFmtId="0" fontId="17" fillId="8" borderId="20" xfId="0" applyFont="1" applyFill="1" applyBorder="1" applyAlignment="1">
      <alignment horizontal="center"/>
    </xf>
    <xf numFmtId="0" fontId="40" fillId="11" borderId="18" xfId="0" applyFont="1" applyFill="1" applyBorder="1" applyAlignment="1">
      <alignment horizontal="center" vertical="top" wrapText="1"/>
    </xf>
    <xf numFmtId="0" fontId="40" fillId="12" borderId="43" xfId="0" applyFont="1" applyFill="1" applyBorder="1" applyAlignment="1">
      <alignment horizontal="center" vertical="top" wrapText="1"/>
    </xf>
    <xf numFmtId="0" fontId="17" fillId="8" borderId="17" xfId="0" applyFont="1" applyFill="1" applyBorder="1" applyAlignment="1">
      <alignment horizontal="center"/>
    </xf>
    <xf numFmtId="0" fontId="17" fillId="8" borderId="23" xfId="0" applyFont="1" applyFill="1" applyBorder="1" applyAlignment="1">
      <alignment horizontal="center"/>
    </xf>
    <xf numFmtId="0" fontId="17" fillId="8" borderId="3" xfId="0" applyFont="1" applyFill="1" applyBorder="1" applyAlignment="1">
      <alignment horizontal="center"/>
    </xf>
    <xf numFmtId="0" fontId="32" fillId="8" borderId="1" xfId="0" applyFont="1" applyFill="1" applyBorder="1" applyAlignment="1">
      <alignment horizontal="center" vertical="center" wrapText="1"/>
    </xf>
    <xf numFmtId="3" fontId="5" fillId="0" borderId="3" xfId="0" applyNumberFormat="1" applyFont="1" applyFill="1" applyBorder="1" applyAlignment="1">
      <alignment horizontal="center"/>
    </xf>
    <xf numFmtId="0" fontId="5" fillId="3" borderId="8" xfId="0" applyFont="1" applyFill="1" applyBorder="1" applyAlignment="1">
      <alignment vertical="center" wrapText="1"/>
    </xf>
    <xf numFmtId="0" fontId="5" fillId="3" borderId="8" xfId="0" applyFont="1" applyFill="1" applyBorder="1" applyAlignment="1">
      <alignment vertical="center"/>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7" fillId="5" borderId="3" xfId="0" applyFont="1" applyFill="1" applyBorder="1" applyAlignment="1">
      <alignment horizontal="center" wrapText="1"/>
    </xf>
    <xf numFmtId="0" fontId="7"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2" fillId="9" borderId="14" xfId="0" applyFont="1" applyFill="1" applyBorder="1" applyAlignment="1">
      <alignment horizontal="center" vertical="center" wrapText="1"/>
    </xf>
    <xf numFmtId="0" fontId="2" fillId="3" borderId="3" xfId="0" applyFont="1" applyFill="1" applyBorder="1" applyAlignment="1">
      <alignment horizontal="left" vertical="top" wrapText="1"/>
    </xf>
    <xf numFmtId="0" fontId="32" fillId="9" borderId="3" xfId="0" applyFont="1" applyFill="1" applyBorder="1" applyAlignment="1">
      <alignment horizontal="center" vertical="center" wrapText="1"/>
    </xf>
    <xf numFmtId="0" fontId="0" fillId="0" borderId="13" xfId="0" applyBorder="1"/>
    <xf numFmtId="0" fontId="2" fillId="3" borderId="51" xfId="0" applyFont="1" applyFill="1" applyBorder="1"/>
    <xf numFmtId="0" fontId="0" fillId="3" borderId="33" xfId="0" applyFill="1" applyBorder="1"/>
    <xf numFmtId="0" fontId="0" fillId="3" borderId="0" xfId="0" applyFill="1" applyBorder="1"/>
    <xf numFmtId="0" fontId="0" fillId="3" borderId="34" xfId="0" applyFill="1" applyBorder="1"/>
    <xf numFmtId="0" fontId="17" fillId="3" borderId="34" xfId="0" quotePrefix="1" applyFont="1" applyFill="1" applyBorder="1"/>
    <xf numFmtId="0" fontId="17" fillId="3" borderId="34" xfId="0" applyFont="1" applyFill="1" applyBorder="1"/>
    <xf numFmtId="0" fontId="0" fillId="3" borderId="30" xfId="0" applyFill="1" applyBorder="1"/>
    <xf numFmtId="0" fontId="0" fillId="3" borderId="31" xfId="0" applyFill="1" applyBorder="1"/>
    <xf numFmtId="0" fontId="17" fillId="3" borderId="32" xfId="0" applyFont="1" applyFill="1" applyBorder="1"/>
    <xf numFmtId="0" fontId="42" fillId="3" borderId="0" xfId="0" applyFont="1" applyFill="1" applyBorder="1"/>
    <xf numFmtId="0" fontId="0" fillId="15" borderId="3" xfId="0" applyFill="1" applyBorder="1"/>
    <xf numFmtId="0" fontId="0" fillId="16" borderId="3" xfId="0" applyFill="1" applyBorder="1"/>
    <xf numFmtId="0" fontId="0" fillId="13" borderId="3" xfId="0" applyFill="1" applyBorder="1"/>
    <xf numFmtId="0" fontId="43" fillId="3" borderId="28" xfId="0" applyFont="1" applyFill="1" applyBorder="1"/>
    <xf numFmtId="0" fontId="43" fillId="3" borderId="29" xfId="0" applyFont="1" applyFill="1" applyBorder="1"/>
    <xf numFmtId="0" fontId="2" fillId="3" borderId="33" xfId="0" applyFont="1" applyFill="1" applyBorder="1"/>
    <xf numFmtId="0" fontId="43" fillId="3" borderId="0" xfId="0" applyFont="1" applyFill="1" applyBorder="1"/>
    <xf numFmtId="0" fontId="43" fillId="3" borderId="34" xfId="0" applyFont="1" applyFill="1" applyBorder="1"/>
    <xf numFmtId="0" fontId="2" fillId="3" borderId="0" xfId="0" applyFont="1" applyFill="1"/>
    <xf numFmtId="0" fontId="0" fillId="10" borderId="3" xfId="0" applyFill="1" applyBorder="1"/>
    <xf numFmtId="0" fontId="0" fillId="0" borderId="0" xfId="0" applyBorder="1"/>
    <xf numFmtId="0" fontId="2" fillId="0" borderId="0" xfId="0" applyFont="1" applyBorder="1"/>
    <xf numFmtId="0" fontId="7" fillId="5" borderId="1" xfId="0" applyFont="1" applyFill="1" applyBorder="1"/>
    <xf numFmtId="0" fontId="7" fillId="5" borderId="5" xfId="0" applyFont="1" applyFill="1" applyBorder="1"/>
    <xf numFmtId="0" fontId="19" fillId="5" borderId="5" xfId="0" applyFont="1" applyFill="1" applyBorder="1"/>
    <xf numFmtId="0" fontId="7" fillId="5" borderId="2" xfId="0" applyFont="1" applyFill="1" applyBorder="1"/>
    <xf numFmtId="0" fontId="19" fillId="5" borderId="9" xfId="0" applyFont="1" applyFill="1" applyBorder="1"/>
    <xf numFmtId="0" fontId="19" fillId="5" borderId="10" xfId="0" applyFont="1" applyFill="1" applyBorder="1"/>
    <xf numFmtId="0" fontId="7" fillId="5" borderId="9" xfId="0" applyFont="1" applyFill="1" applyBorder="1"/>
    <xf numFmtId="0" fontId="7" fillId="5" borderId="10" xfId="0" applyFont="1" applyFill="1" applyBorder="1"/>
    <xf numFmtId="0" fontId="19" fillId="5" borderId="11" xfId="0" applyFont="1" applyFill="1" applyBorder="1"/>
    <xf numFmtId="0" fontId="7" fillId="5" borderId="12" xfId="0" applyFont="1" applyFill="1" applyBorder="1"/>
    <xf numFmtId="0" fontId="7" fillId="5" borderId="0" xfId="0" applyFont="1" applyFill="1" applyBorder="1"/>
    <xf numFmtId="0" fontId="7" fillId="5" borderId="4" xfId="0" applyFont="1" applyFill="1" applyBorder="1"/>
    <xf numFmtId="0" fontId="7" fillId="5" borderId="13" xfId="0" applyFont="1" applyFill="1" applyBorder="1"/>
    <xf numFmtId="0" fontId="0" fillId="0" borderId="0" xfId="0" applyBorder="1" applyAlignment="1">
      <alignment vertical="center" wrapText="1"/>
    </xf>
    <xf numFmtId="1" fontId="5" fillId="0" borderId="3" xfId="0" applyNumberFormat="1" applyFont="1" applyFill="1" applyBorder="1" applyAlignment="1">
      <alignment horizontal="center" vertical="center" wrapText="1"/>
    </xf>
    <xf numFmtId="1" fontId="5" fillId="0" borderId="3" xfId="0" applyNumberFormat="1" applyFont="1" applyFill="1" applyBorder="1" applyAlignment="1">
      <alignment horizontal="center"/>
    </xf>
    <xf numFmtId="0" fontId="5" fillId="0" borderId="3" xfId="0" applyFont="1" applyBorder="1" applyAlignment="1">
      <alignment wrapText="1"/>
    </xf>
    <xf numFmtId="0" fontId="7" fillId="5" borderId="8" xfId="0" applyFont="1" applyFill="1" applyBorder="1" applyAlignment="1">
      <alignment horizontal="center" vertical="center" wrapText="1"/>
    </xf>
    <xf numFmtId="0" fontId="7" fillId="5" borderId="11" xfId="0" applyFont="1" applyFill="1" applyBorder="1"/>
    <xf numFmtId="0" fontId="7" fillId="5" borderId="3" xfId="0" applyFont="1" applyFill="1" applyBorder="1"/>
    <xf numFmtId="9" fontId="0" fillId="3" borderId="3" xfId="3" applyFont="1" applyFill="1" applyBorder="1" applyAlignment="1">
      <alignment horizontal="center" vertical="center"/>
    </xf>
    <xf numFmtId="9" fontId="0" fillId="3" borderId="3" xfId="0" applyNumberFormat="1" applyFill="1" applyBorder="1" applyAlignment="1">
      <alignment horizontal="center" vertical="center"/>
    </xf>
    <xf numFmtId="9" fontId="0" fillId="3" borderId="3" xfId="0" applyNumberFormat="1" applyFont="1" applyFill="1" applyBorder="1" applyAlignment="1">
      <alignment horizontal="center" vertical="center"/>
    </xf>
    <xf numFmtId="0" fontId="17" fillId="3" borderId="3" xfId="0" applyFont="1" applyFill="1" applyBorder="1" applyAlignment="1">
      <alignment horizontal="center" vertical="center"/>
    </xf>
    <xf numFmtId="9" fontId="13" fillId="3" borderId="3" xfId="0" applyNumberFormat="1" applyFont="1" applyFill="1" applyBorder="1" applyAlignment="1">
      <alignment horizontal="center" vertical="center"/>
    </xf>
    <xf numFmtId="0" fontId="17" fillId="3" borderId="4" xfId="0" applyFont="1" applyFill="1" applyBorder="1" applyAlignment="1">
      <alignment horizontal="center" vertical="center"/>
    </xf>
    <xf numFmtId="9" fontId="13" fillId="3" borderId="4" xfId="0" applyNumberFormat="1" applyFont="1" applyFill="1" applyBorder="1" applyAlignment="1">
      <alignment horizontal="center" vertical="center"/>
    </xf>
    <xf numFmtId="9" fontId="31" fillId="3" borderId="3" xfId="3" applyFont="1" applyFill="1" applyBorder="1" applyAlignment="1">
      <alignment horizontal="center" vertical="center"/>
    </xf>
    <xf numFmtId="9" fontId="13" fillId="3" borderId="3" xfId="3" applyFont="1" applyFill="1" applyBorder="1" applyAlignment="1">
      <alignment horizontal="center" vertical="center"/>
    </xf>
    <xf numFmtId="0" fontId="0" fillId="3" borderId="8" xfId="0" applyFill="1" applyBorder="1"/>
    <xf numFmtId="0" fontId="0" fillId="3" borderId="2" xfId="0" applyFill="1" applyBorder="1"/>
    <xf numFmtId="2" fontId="0" fillId="3" borderId="3" xfId="0" applyNumberFormat="1" applyFill="1" applyBorder="1"/>
    <xf numFmtId="0" fontId="0" fillId="3" borderId="7" xfId="0" applyFill="1" applyBorder="1"/>
    <xf numFmtId="0" fontId="13" fillId="3" borderId="2" xfId="0" applyFont="1" applyFill="1" applyBorder="1"/>
    <xf numFmtId="2" fontId="13" fillId="3" borderId="3" xfId="0" applyNumberFormat="1" applyFont="1" applyFill="1" applyBorder="1"/>
    <xf numFmtId="0" fontId="13" fillId="3" borderId="7" xfId="0" applyFont="1" applyFill="1" applyBorder="1"/>
    <xf numFmtId="0" fontId="13" fillId="3" borderId="4" xfId="0" applyFont="1" applyFill="1" applyBorder="1"/>
    <xf numFmtId="0" fontId="0" fillId="3" borderId="9" xfId="0" applyFill="1" applyBorder="1"/>
    <xf numFmtId="0" fontId="0" fillId="3" borderId="10" xfId="0" applyFill="1" applyBorder="1"/>
    <xf numFmtId="0" fontId="16" fillId="3" borderId="11" xfId="5" applyFill="1" applyBorder="1"/>
    <xf numFmtId="0" fontId="0" fillId="3" borderId="12" xfId="0" applyFill="1" applyBorder="1"/>
    <xf numFmtId="0" fontId="0" fillId="3" borderId="13" xfId="0" applyFill="1" applyBorder="1"/>
    <xf numFmtId="0" fontId="8" fillId="3" borderId="0" xfId="0" applyFont="1" applyFill="1" applyBorder="1" applyAlignment="1">
      <alignment wrapText="1"/>
    </xf>
    <xf numFmtId="0" fontId="0" fillId="3" borderId="0" xfId="0" applyFill="1" applyBorder="1" applyAlignment="1">
      <alignment vertical="center"/>
    </xf>
    <xf numFmtId="0" fontId="17" fillId="3" borderId="0" xfId="0" applyFont="1" applyFill="1" applyBorder="1" applyAlignment="1">
      <alignment horizontal="center" vertical="center"/>
    </xf>
    <xf numFmtId="9" fontId="8" fillId="3" borderId="0" xfId="0" applyNumberFormat="1" applyFont="1" applyFill="1" applyBorder="1" applyAlignment="1">
      <alignment horizontal="center" vertical="center"/>
    </xf>
    <xf numFmtId="0" fontId="0" fillId="3" borderId="0" xfId="0" applyFill="1" applyBorder="1" applyAlignment="1">
      <alignment vertical="center" wrapText="1"/>
    </xf>
    <xf numFmtId="0" fontId="0" fillId="3" borderId="14" xfId="0" applyFill="1" applyBorder="1"/>
    <xf numFmtId="0" fontId="0" fillId="3" borderId="6" xfId="0" applyFill="1" applyBorder="1"/>
    <xf numFmtId="0" fontId="0" fillId="3" borderId="15" xfId="0" applyFill="1" applyBorder="1"/>
    <xf numFmtId="0" fontId="0" fillId="6" borderId="0" xfId="0" applyFill="1"/>
    <xf numFmtId="0" fontId="0" fillId="6" borderId="0" xfId="0" applyFill="1" applyAlignment="1">
      <alignment vertical="center"/>
    </xf>
    <xf numFmtId="0" fontId="2" fillId="3" borderId="8" xfId="0" applyFont="1" applyFill="1" applyBorder="1"/>
    <xf numFmtId="0" fontId="2" fillId="3" borderId="7" xfId="0" applyFont="1" applyFill="1" applyBorder="1"/>
    <xf numFmtId="0" fontId="2" fillId="3" borderId="4" xfId="0" applyFont="1" applyFill="1" applyBorder="1"/>
    <xf numFmtId="0" fontId="20" fillId="3" borderId="8" xfId="0" applyFont="1" applyFill="1" applyBorder="1"/>
    <xf numFmtId="0" fontId="20" fillId="3" borderId="7" xfId="0" applyFont="1" applyFill="1" applyBorder="1"/>
    <xf numFmtId="0" fontId="20" fillId="3" borderId="4" xfId="0" applyFont="1" applyFill="1" applyBorder="1"/>
    <xf numFmtId="0" fontId="0" fillId="3" borderId="11" xfId="0" applyFill="1" applyBorder="1"/>
    <xf numFmtId="0" fontId="0" fillId="2" borderId="12" xfId="0" applyFill="1" applyBorder="1"/>
    <xf numFmtId="0" fontId="2" fillId="2" borderId="0" xfId="0" applyFont="1" applyFill="1" applyBorder="1"/>
    <xf numFmtId="0" fontId="0" fillId="2" borderId="0" xfId="0" applyFill="1" applyBorder="1"/>
    <xf numFmtId="0" fontId="0" fillId="2" borderId="13" xfId="0" applyFill="1" applyBorder="1"/>
    <xf numFmtId="0" fontId="0" fillId="2" borderId="0" xfId="0" applyFill="1" applyBorder="1" applyAlignment="1">
      <alignment vertical="center"/>
    </xf>
    <xf numFmtId="0" fontId="33" fillId="2" borderId="0" xfId="0" applyFont="1" applyFill="1" applyBorder="1" applyAlignment="1">
      <alignment vertical="center"/>
    </xf>
    <xf numFmtId="0" fontId="33" fillId="3" borderId="0" xfId="0" applyFont="1" applyFill="1" applyBorder="1" applyAlignment="1">
      <alignment vertical="center"/>
    </xf>
    <xf numFmtId="9" fontId="0" fillId="2" borderId="0" xfId="0" applyNumberFormat="1" applyFill="1" applyBorder="1"/>
    <xf numFmtId="9" fontId="0" fillId="0" borderId="0" xfId="0" applyNumberFormat="1" applyBorder="1"/>
    <xf numFmtId="0" fontId="0" fillId="6" borderId="0" xfId="0" applyFill="1" applyAlignment="1">
      <alignment wrapText="1"/>
    </xf>
    <xf numFmtId="0" fontId="0" fillId="3" borderId="12" xfId="0" applyFill="1" applyBorder="1" applyAlignment="1">
      <alignment wrapText="1"/>
    </xf>
    <xf numFmtId="0" fontId="0" fillId="3" borderId="0" xfId="0" applyFill="1" applyBorder="1" applyAlignment="1">
      <alignment wrapText="1"/>
    </xf>
    <xf numFmtId="0" fontId="2" fillId="3" borderId="0" xfId="0" applyFont="1" applyFill="1" applyBorder="1" applyAlignment="1">
      <alignment vertical="center"/>
    </xf>
    <xf numFmtId="0" fontId="17" fillId="3" borderId="0" xfId="0" applyFont="1" applyFill="1" applyBorder="1"/>
    <xf numFmtId="0" fontId="0" fillId="3" borderId="13" xfId="0" applyFill="1" applyBorder="1" applyAlignment="1">
      <alignment wrapText="1"/>
    </xf>
    <xf numFmtId="0" fontId="0" fillId="6" borderId="0" xfId="0" applyFill="1" applyAlignment="1">
      <alignment horizontal="center" vertical="center"/>
    </xf>
    <xf numFmtId="165" fontId="0" fillId="6" borderId="0" xfId="0" applyNumberFormat="1" applyFill="1"/>
    <xf numFmtId="165" fontId="0" fillId="6" borderId="0" xfId="0" quotePrefix="1" applyNumberFormat="1" applyFill="1" applyAlignment="1">
      <alignment horizontal="center"/>
    </xf>
    <xf numFmtId="0" fontId="9" fillId="3" borderId="0" xfId="0" applyFont="1" applyFill="1" applyBorder="1"/>
    <xf numFmtId="3" fontId="0" fillId="3" borderId="0" xfId="0" applyNumberFormat="1" applyFill="1" applyBorder="1"/>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Border="1" applyAlignment="1">
      <alignment horizontal="left"/>
    </xf>
    <xf numFmtId="0" fontId="25" fillId="0" borderId="0" xfId="0" applyFont="1" applyBorder="1"/>
    <xf numFmtId="0" fontId="28" fillId="6" borderId="0" xfId="0" applyFont="1" applyFill="1"/>
    <xf numFmtId="0" fontId="25" fillId="6" borderId="0" xfId="0" applyFont="1" applyFill="1"/>
    <xf numFmtId="0" fontId="2" fillId="6" borderId="0" xfId="0" applyFont="1" applyFill="1" applyAlignment="1">
      <alignment horizontal="center"/>
    </xf>
    <xf numFmtId="0" fontId="28" fillId="3" borderId="12" xfId="0" applyFont="1" applyFill="1" applyBorder="1"/>
    <xf numFmtId="0" fontId="28" fillId="3" borderId="0" xfId="0" applyFont="1" applyFill="1" applyBorder="1"/>
    <xf numFmtId="0" fontId="25" fillId="3" borderId="12" xfId="0" applyFont="1" applyFill="1" applyBorder="1"/>
    <xf numFmtId="0" fontId="25" fillId="3" borderId="0" xfId="0" applyFont="1" applyFill="1" applyBorder="1"/>
    <xf numFmtId="0" fontId="2" fillId="3" borderId="12" xfId="0" applyFont="1" applyFill="1" applyBorder="1"/>
    <xf numFmtId="0" fontId="2" fillId="3" borderId="0" xfId="0" applyFont="1" applyFill="1" applyBorder="1"/>
    <xf numFmtId="164" fontId="0" fillId="3" borderId="9" xfId="15" applyNumberFormat="1" applyFont="1" applyFill="1" applyBorder="1"/>
    <xf numFmtId="164" fontId="0" fillId="3" borderId="10" xfId="15" applyNumberFormat="1" applyFont="1" applyFill="1" applyBorder="1"/>
    <xf numFmtId="164" fontId="0" fillId="3" borderId="0" xfId="15" applyNumberFormat="1" applyFont="1" applyFill="1" applyBorder="1"/>
    <xf numFmtId="164" fontId="0" fillId="3" borderId="13" xfId="15" applyNumberFormat="1" applyFont="1" applyFill="1" applyBorder="1"/>
    <xf numFmtId="164" fontId="0" fillId="3" borderId="7" xfId="15" applyNumberFormat="1" applyFont="1" applyFill="1" applyBorder="1"/>
    <xf numFmtId="164" fontId="0" fillId="3" borderId="11" xfId="15" applyNumberFormat="1" applyFont="1" applyFill="1" applyBorder="1"/>
    <xf numFmtId="164" fontId="0" fillId="3" borderId="12" xfId="15" applyNumberFormat="1" applyFont="1" applyFill="1" applyBorder="1"/>
    <xf numFmtId="0" fontId="2" fillId="3" borderId="14" xfId="0" applyFont="1" applyFill="1" applyBorder="1"/>
    <xf numFmtId="0" fontId="2" fillId="3" borderId="6" xfId="0" applyFont="1" applyFill="1" applyBorder="1"/>
    <xf numFmtId="164" fontId="0" fillId="3" borderId="14" xfId="15" applyNumberFormat="1" applyFont="1" applyFill="1" applyBorder="1"/>
    <xf numFmtId="164" fontId="0" fillId="3" borderId="6" xfId="15" applyNumberFormat="1" applyFont="1" applyFill="1" applyBorder="1"/>
    <xf numFmtId="164" fontId="0" fillId="3" borderId="15" xfId="15" applyNumberFormat="1" applyFont="1" applyFill="1" applyBorder="1"/>
    <xf numFmtId="164" fontId="0" fillId="3" borderId="4" xfId="15" applyNumberFormat="1" applyFont="1" applyFill="1" applyBorder="1"/>
    <xf numFmtId="0" fontId="2" fillId="3" borderId="10" xfId="0" applyFont="1" applyFill="1" applyBorder="1"/>
    <xf numFmtId="0" fontId="0" fillId="3" borderId="10" xfId="0" applyFont="1" applyFill="1" applyBorder="1"/>
    <xf numFmtId="0" fontId="0" fillId="3" borderId="0" xfId="0" applyFont="1" applyFill="1" applyBorder="1"/>
    <xf numFmtId="0" fontId="2" fillId="3" borderId="1" xfId="0" applyFont="1" applyFill="1" applyBorder="1"/>
    <xf numFmtId="0" fontId="0" fillId="3" borderId="5" xfId="0" applyFont="1" applyFill="1" applyBorder="1"/>
    <xf numFmtId="2" fontId="13" fillId="3" borderId="10" xfId="0" applyNumberFormat="1" applyFont="1" applyFill="1" applyBorder="1"/>
    <xf numFmtId="2" fontId="13" fillId="3" borderId="0" xfId="0" applyNumberFormat="1" applyFont="1" applyFill="1" applyBorder="1"/>
    <xf numFmtId="0" fontId="13" fillId="3" borderId="12" xfId="0" applyFont="1" applyFill="1" applyBorder="1"/>
    <xf numFmtId="2" fontId="13" fillId="3" borderId="6" xfId="0" applyNumberFormat="1" applyFont="1" applyFill="1" applyBorder="1"/>
    <xf numFmtId="2" fontId="13" fillId="3" borderId="9" xfId="0" applyNumberFormat="1" applyFont="1" applyFill="1" applyBorder="1"/>
    <xf numFmtId="2" fontId="13" fillId="3" borderId="12" xfId="0" applyNumberFormat="1" applyFont="1" applyFill="1" applyBorder="1"/>
    <xf numFmtId="2" fontId="13" fillId="3" borderId="14" xfId="0" applyNumberFormat="1" applyFont="1" applyFill="1" applyBorder="1"/>
    <xf numFmtId="0" fontId="0" fillId="3" borderId="9" xfId="0" applyFill="1" applyBorder="1" applyAlignment="1">
      <alignment vertical="center"/>
    </xf>
    <xf numFmtId="0" fontId="0" fillId="3" borderId="12" xfId="0" applyFill="1" applyBorder="1" applyAlignment="1">
      <alignment vertical="center"/>
    </xf>
    <xf numFmtId="0" fontId="13" fillId="3" borderId="12" xfId="0" applyFont="1" applyFill="1" applyBorder="1" applyAlignment="1">
      <alignment vertical="center"/>
    </xf>
    <xf numFmtId="0" fontId="13" fillId="3" borderId="14" xfId="0" applyFont="1" applyFill="1" applyBorder="1" applyAlignment="1">
      <alignment vertical="center"/>
    </xf>
    <xf numFmtId="0" fontId="13" fillId="3" borderId="7" xfId="0" applyFont="1" applyFill="1" applyBorder="1" applyAlignment="1">
      <alignment vertical="center"/>
    </xf>
    <xf numFmtId="0" fontId="2" fillId="2" borderId="12" xfId="0" applyFont="1" applyFill="1" applyBorder="1"/>
    <xf numFmtId="0" fontId="13" fillId="3" borderId="0" xfId="0" applyFont="1" applyFill="1" applyBorder="1"/>
    <xf numFmtId="0" fontId="8" fillId="3" borderId="12" xfId="0" applyFont="1" applyFill="1" applyBorder="1"/>
    <xf numFmtId="0" fontId="13" fillId="6" borderId="0" xfId="0" applyFont="1" applyFill="1"/>
    <xf numFmtId="0" fontId="0" fillId="6" borderId="12" xfId="0" applyFill="1" applyBorder="1"/>
    <xf numFmtId="0" fontId="0" fillId="6" borderId="0" xfId="0" applyFill="1" applyBorder="1"/>
    <xf numFmtId="1" fontId="5" fillId="3" borderId="1" xfId="3" applyNumberFormat="1" applyFont="1" applyFill="1" applyBorder="1" applyAlignment="1">
      <alignment horizontal="center"/>
    </xf>
    <xf numFmtId="0" fontId="0" fillId="3" borderId="3" xfId="0" applyFill="1" applyBorder="1"/>
    <xf numFmtId="0" fontId="10" fillId="3" borderId="0" xfId="0" applyFont="1" applyFill="1" applyBorder="1"/>
    <xf numFmtId="0" fontId="4" fillId="5" borderId="1"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13" fillId="0" borderId="3" xfId="0" applyFont="1" applyBorder="1" applyAlignment="1">
      <alignment horizontal="left" wrapText="1"/>
    </xf>
    <xf numFmtId="0" fontId="4" fillId="5" borderId="3" xfId="0" applyFont="1" applyFill="1" applyBorder="1" applyAlignment="1">
      <alignment horizontal="center" vertical="center" wrapText="1"/>
    </xf>
    <xf numFmtId="9" fontId="0" fillId="3" borderId="13" xfId="3" applyFont="1" applyFill="1" applyBorder="1"/>
    <xf numFmtId="9" fontId="2" fillId="3" borderId="2" xfId="3" applyFont="1" applyFill="1" applyBorder="1"/>
    <xf numFmtId="0" fontId="31" fillId="3" borderId="0" xfId="0" applyFont="1" applyFill="1" applyBorder="1" applyAlignment="1">
      <alignment vertical="center"/>
    </xf>
    <xf numFmtId="0" fontId="0" fillId="0" borderId="3" xfId="0" applyBorder="1" applyAlignment="1">
      <alignment horizontal="left" wrapText="1"/>
    </xf>
    <xf numFmtId="0" fontId="0" fillId="3" borderId="3" xfId="0" applyFont="1" applyFill="1" applyBorder="1" applyAlignment="1">
      <alignment vertical="center" wrapText="1"/>
    </xf>
    <xf numFmtId="0" fontId="0" fillId="3" borderId="4" xfId="0" applyFont="1" applyFill="1" applyBorder="1" applyAlignment="1">
      <alignment vertical="center" wrapText="1"/>
    </xf>
    <xf numFmtId="0" fontId="13" fillId="3" borderId="3" xfId="0" applyFont="1" applyFill="1" applyBorder="1" applyAlignment="1">
      <alignment vertical="center" wrapText="1"/>
    </xf>
    <xf numFmtId="0" fontId="13" fillId="3" borderId="4" xfId="0" applyFont="1" applyFill="1" applyBorder="1" applyAlignment="1">
      <alignment vertical="center" wrapText="1"/>
    </xf>
    <xf numFmtId="0" fontId="0" fillId="3" borderId="3" xfId="0" applyFill="1" applyBorder="1" applyAlignment="1">
      <alignment horizontal="left" vertical="center" wrapText="1"/>
    </xf>
    <xf numFmtId="0" fontId="0" fillId="3" borderId="10" xfId="0" applyFill="1" applyBorder="1" applyAlignment="1">
      <alignment horizontal="left"/>
    </xf>
    <xf numFmtId="0" fontId="0" fillId="3" borderId="3" xfId="0" applyFill="1" applyBorder="1" applyAlignment="1">
      <alignment horizontal="left" wrapText="1"/>
    </xf>
    <xf numFmtId="0" fontId="13" fillId="0" borderId="3" xfId="0" applyFont="1" applyBorder="1" applyAlignment="1">
      <alignment horizontal="left" vertical="center" wrapText="1"/>
    </xf>
    <xf numFmtId="0" fontId="13" fillId="3" borderId="3" xfId="0" applyFont="1" applyFill="1" applyBorder="1" applyAlignment="1">
      <alignment horizontal="left" vertical="center" wrapText="1"/>
    </xf>
    <xf numFmtId="0" fontId="0" fillId="3" borderId="3" xfId="0" applyFill="1" applyBorder="1" applyAlignment="1">
      <alignment horizontal="left"/>
    </xf>
    <xf numFmtId="0" fontId="16" fillId="3" borderId="3" xfId="5" applyFill="1" applyBorder="1" applyAlignment="1">
      <alignment horizontal="left"/>
    </xf>
    <xf numFmtId="0" fontId="13" fillId="3" borderId="3" xfId="0" applyFont="1" applyFill="1" applyBorder="1" applyAlignment="1">
      <alignment horizontal="left" wrapText="1"/>
    </xf>
    <xf numFmtId="0" fontId="13" fillId="3" borderId="3" xfId="5" applyFont="1" applyFill="1" applyBorder="1" applyAlignment="1">
      <alignment horizontal="left" wrapText="1"/>
    </xf>
    <xf numFmtId="0" fontId="4" fillId="5" borderId="2" xfId="0" applyFont="1" applyFill="1" applyBorder="1" applyAlignment="1">
      <alignment horizontal="left" vertical="center" wrapText="1"/>
    </xf>
    <xf numFmtId="0" fontId="0" fillId="0" borderId="0" xfId="0" applyBorder="1" applyAlignment="1">
      <alignment horizontal="left"/>
    </xf>
    <xf numFmtId="0" fontId="0" fillId="3" borderId="6" xfId="0" applyFill="1" applyBorder="1" applyAlignment="1">
      <alignment horizontal="left"/>
    </xf>
    <xf numFmtId="0" fontId="0" fillId="6" borderId="0" xfId="0" applyFill="1" applyAlignment="1">
      <alignment horizontal="left"/>
    </xf>
    <xf numFmtId="0" fontId="4" fillId="5" borderId="1" xfId="0" applyFont="1" applyFill="1" applyBorder="1" applyAlignment="1">
      <alignment vertical="center" wrapText="1"/>
    </xf>
    <xf numFmtId="0" fontId="5" fillId="3" borderId="3" xfId="0" applyFont="1" applyFill="1" applyBorder="1" applyAlignment="1">
      <alignment horizontal="center"/>
    </xf>
    <xf numFmtId="0" fontId="12" fillId="3" borderId="0" xfId="0" applyFont="1" applyFill="1" applyBorder="1" applyAlignment="1">
      <alignment horizontal="left"/>
    </xf>
    <xf numFmtId="0" fontId="7" fillId="5" borderId="14" xfId="0" applyFont="1" applyFill="1" applyBorder="1" applyAlignment="1">
      <alignment wrapText="1"/>
    </xf>
    <xf numFmtId="0" fontId="7" fillId="5" borderId="6" xfId="0" applyFont="1" applyFill="1" applyBorder="1" applyAlignment="1">
      <alignment wrapText="1"/>
    </xf>
    <xf numFmtId="0" fontId="7" fillId="5" borderId="12" xfId="0" applyFont="1" applyFill="1" applyBorder="1" applyAlignment="1">
      <alignment wrapText="1"/>
    </xf>
    <xf numFmtId="0" fontId="7" fillId="5" borderId="0" xfId="0" applyFont="1" applyFill="1" applyBorder="1" applyAlignment="1">
      <alignment wrapText="1"/>
    </xf>
    <xf numFmtId="0" fontId="7" fillId="5" borderId="15" xfId="0" applyFont="1" applyFill="1" applyBorder="1" applyAlignment="1">
      <alignment wrapText="1"/>
    </xf>
    <xf numFmtId="0" fontId="19" fillId="5" borderId="6" xfId="0" applyFont="1" applyFill="1" applyBorder="1" applyAlignment="1">
      <alignment wrapText="1"/>
    </xf>
    <xf numFmtId="0" fontId="7" fillId="5" borderId="4" xfId="0" applyFont="1" applyFill="1" applyBorder="1" applyAlignment="1">
      <alignment wrapText="1"/>
    </xf>
    <xf numFmtId="0" fontId="7" fillId="5" borderId="13" xfId="0" applyFont="1" applyFill="1" applyBorder="1" applyAlignment="1">
      <alignment wrapText="1"/>
    </xf>
    <xf numFmtId="0" fontId="7" fillId="3" borderId="0" xfId="0" applyFont="1" applyFill="1" applyBorder="1"/>
    <xf numFmtId="10" fontId="0" fillId="3" borderId="0" xfId="0" applyNumberFormat="1" applyFill="1" applyBorder="1"/>
    <xf numFmtId="0" fontId="12" fillId="3" borderId="3" xfId="0" applyFont="1" applyFill="1" applyBorder="1" applyAlignment="1">
      <alignment horizontal="left" wrapText="1"/>
    </xf>
    <xf numFmtId="0" fontId="2" fillId="2" borderId="0" xfId="0" applyFont="1" applyFill="1" applyBorder="1" applyAlignment="1">
      <alignment wrapText="1"/>
    </xf>
    <xf numFmtId="0" fontId="0" fillId="3" borderId="51" xfId="0" applyFill="1" applyBorder="1"/>
    <xf numFmtId="0" fontId="0" fillId="3" borderId="28" xfId="0" applyFill="1" applyBorder="1"/>
    <xf numFmtId="0" fontId="0" fillId="3" borderId="29" xfId="0" applyFill="1" applyBorder="1"/>
    <xf numFmtId="0" fontId="2" fillId="3" borderId="0" xfId="0" applyFont="1" applyFill="1" applyBorder="1" applyAlignment="1"/>
    <xf numFmtId="0" fontId="17" fillId="3" borderId="0" xfId="0" quotePrefix="1" applyFont="1" applyFill="1" applyBorder="1" applyAlignment="1"/>
    <xf numFmtId="0" fontId="0" fillId="14" borderId="33" xfId="0" applyFill="1" applyBorder="1"/>
    <xf numFmtId="0" fontId="7" fillId="14" borderId="0" xfId="0" applyFont="1" applyFill="1" applyBorder="1"/>
    <xf numFmtId="0" fontId="0" fillId="14" borderId="0" xfId="0" applyFill="1" applyBorder="1"/>
    <xf numFmtId="0" fontId="0" fillId="14" borderId="34" xfId="0" applyFill="1" applyBorder="1"/>
    <xf numFmtId="0" fontId="42" fillId="0" borderId="0" xfId="0" applyFont="1" applyBorder="1"/>
    <xf numFmtId="0" fontId="0" fillId="3" borderId="32" xfId="0" applyFill="1" applyBorder="1"/>
    <xf numFmtId="0" fontId="0" fillId="3" borderId="3" xfId="0" applyFill="1" applyBorder="1" applyAlignment="1">
      <alignment horizontal="left" vertical="top" wrapText="1"/>
    </xf>
    <xf numFmtId="0" fontId="0" fillId="3" borderId="12" xfId="0" applyFill="1" applyBorder="1" applyAlignment="1">
      <alignment horizontal="left" vertical="center"/>
    </xf>
    <xf numFmtId="0" fontId="0" fillId="3" borderId="0" xfId="0" applyFill="1" applyBorder="1" applyAlignment="1">
      <alignment horizontal="left" vertical="center"/>
    </xf>
    <xf numFmtId="0" fontId="0" fillId="3" borderId="13" xfId="0" applyFill="1" applyBorder="1" applyAlignment="1">
      <alignment horizontal="left" vertical="center"/>
    </xf>
    <xf numFmtId="0" fontId="0" fillId="3" borderId="0" xfId="0" applyFill="1" applyBorder="1" applyAlignment="1">
      <alignment horizontal="center" vertical="center" wrapText="1"/>
    </xf>
    <xf numFmtId="0" fontId="0" fillId="3" borderId="13" xfId="0" applyFill="1" applyBorder="1" applyAlignment="1">
      <alignment horizontal="center" vertical="center" wrapText="1"/>
    </xf>
    <xf numFmtId="0" fontId="13" fillId="3" borderId="14"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6" xfId="0" applyFont="1" applyFill="1" applyBorder="1" applyAlignment="1">
      <alignment horizontal="left" vertical="center"/>
    </xf>
    <xf numFmtId="0" fontId="13" fillId="3" borderId="15" xfId="0" applyFont="1" applyFill="1" applyBorder="1" applyAlignment="1">
      <alignment horizontal="left" vertical="center"/>
    </xf>
    <xf numFmtId="0" fontId="0" fillId="3" borderId="0" xfId="0" applyFill="1" applyBorder="1" applyAlignment="1">
      <alignment horizontal="left" vertical="center" wrapText="1"/>
    </xf>
    <xf numFmtId="0" fontId="0" fillId="3" borderId="13" xfId="0"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13" fillId="3" borderId="0" xfId="0" applyFont="1" applyFill="1" applyBorder="1" applyAlignment="1">
      <alignment horizontal="left" vertical="center"/>
    </xf>
    <xf numFmtId="0" fontId="13" fillId="3" borderId="13" xfId="0" applyFont="1" applyFill="1" applyBorder="1" applyAlignment="1">
      <alignment horizontal="left" vertical="center"/>
    </xf>
    <xf numFmtId="0" fontId="7" fillId="5" borderId="1" xfId="0" applyFont="1" applyFill="1" applyBorder="1" applyAlignment="1">
      <alignment horizontal="left"/>
    </xf>
    <xf numFmtId="0" fontId="7" fillId="5" borderId="5" xfId="0" applyFont="1" applyFill="1" applyBorder="1" applyAlignment="1">
      <alignment horizontal="left"/>
    </xf>
    <xf numFmtId="0" fontId="7" fillId="5" borderId="2" xfId="0" applyFont="1" applyFill="1" applyBorder="1" applyAlignment="1">
      <alignment horizontal="left"/>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5" borderId="8" xfId="0" applyFont="1" applyFill="1" applyBorder="1" applyAlignment="1">
      <alignment horizontal="center" wrapText="1"/>
    </xf>
    <xf numFmtId="0" fontId="7" fillId="5" borderId="4" xfId="0" applyFont="1" applyFill="1" applyBorder="1" applyAlignment="1">
      <alignment horizont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2" fillId="6" borderId="0" xfId="0" applyFont="1" applyFill="1" applyAlignment="1">
      <alignment horizontal="center"/>
    </xf>
    <xf numFmtId="0" fontId="4" fillId="5" borderId="3" xfId="0" applyFont="1" applyFill="1" applyBorder="1" applyAlignment="1">
      <alignment horizontal="left" vertical="center" wrapText="1"/>
    </xf>
    <xf numFmtId="0" fontId="13" fillId="0" borderId="3" xfId="0" applyFont="1" applyBorder="1" applyAlignment="1">
      <alignment horizontal="left" wrapText="1"/>
    </xf>
    <xf numFmtId="0" fontId="13" fillId="3" borderId="3" xfId="0" applyFont="1" applyFill="1" applyBorder="1" applyAlignment="1">
      <alignment horizontal="left" vertical="center" wrapText="1"/>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xf numFmtId="0" fontId="13" fillId="3" borderId="3" xfId="0" applyFont="1" applyFill="1" applyBorder="1" applyAlignment="1">
      <alignment horizontal="left" wrapText="1"/>
    </xf>
    <xf numFmtId="0" fontId="13" fillId="3" borderId="3" xfId="0" applyFont="1" applyFill="1" applyBorder="1" applyAlignment="1">
      <alignment horizontal="left"/>
    </xf>
    <xf numFmtId="3" fontId="12" fillId="3" borderId="9"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3" fontId="12" fillId="3" borderId="11" xfId="0" applyNumberFormat="1" applyFont="1" applyFill="1" applyBorder="1" applyAlignment="1">
      <alignment horizontal="center" vertical="center"/>
    </xf>
    <xf numFmtId="3" fontId="12" fillId="3" borderId="12" xfId="0" applyNumberFormat="1" applyFont="1" applyFill="1" applyBorder="1" applyAlignment="1">
      <alignment horizontal="center" vertical="center"/>
    </xf>
    <xf numFmtId="3" fontId="12" fillId="3" borderId="0" xfId="0" applyNumberFormat="1" applyFont="1" applyFill="1" applyBorder="1" applyAlignment="1">
      <alignment horizontal="center" vertical="center"/>
    </xf>
    <xf numFmtId="3" fontId="12" fillId="3" borderId="13" xfId="0" applyNumberFormat="1" applyFont="1" applyFill="1" applyBorder="1" applyAlignment="1">
      <alignment horizontal="center" vertical="center"/>
    </xf>
    <xf numFmtId="3" fontId="12" fillId="3" borderId="14" xfId="0" applyNumberFormat="1" applyFont="1" applyFill="1" applyBorder="1" applyAlignment="1">
      <alignment horizontal="center" vertical="center"/>
    </xf>
    <xf numFmtId="3" fontId="12" fillId="3" borderId="6" xfId="0" applyNumberFormat="1" applyFont="1" applyFill="1" applyBorder="1" applyAlignment="1">
      <alignment horizontal="center" vertical="center"/>
    </xf>
    <xf numFmtId="3" fontId="12" fillId="3" borderId="15" xfId="0" applyNumberFormat="1" applyFont="1" applyFill="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4" xfId="0" applyFont="1" applyBorder="1" applyAlignment="1">
      <alignment horizontal="left" vertical="center" wrapText="1"/>
    </xf>
    <xf numFmtId="0" fontId="13" fillId="0" borderId="6" xfId="0" applyFont="1" applyBorder="1" applyAlignment="1">
      <alignment horizontal="left" vertical="center" wrapText="1"/>
    </xf>
    <xf numFmtId="0" fontId="13" fillId="0" borderId="15" xfId="0" applyFont="1" applyBorder="1" applyAlignment="1">
      <alignment horizontal="left" vertical="center" wrapText="1"/>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4" xfId="0" applyFont="1" applyBorder="1" applyAlignment="1">
      <alignment horizontal="left" vertical="center"/>
    </xf>
    <xf numFmtId="0" fontId="13" fillId="0" borderId="6" xfId="0" applyFont="1" applyBorder="1" applyAlignment="1">
      <alignment horizontal="left" vertical="center"/>
    </xf>
    <xf numFmtId="0" fontId="13" fillId="0" borderId="15" xfId="0" applyFont="1" applyBorder="1" applyAlignment="1">
      <alignment horizontal="left" vertical="center"/>
    </xf>
    <xf numFmtId="0" fontId="4" fillId="5" borderId="1"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0" fillId="0" borderId="3" xfId="0" applyBorder="1" applyAlignment="1">
      <alignment horizontal="left" vertical="center"/>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0" fillId="0" borderId="3" xfId="0" applyBorder="1" applyAlignment="1">
      <alignment horizontal="left" vertical="center" wrapText="1"/>
    </xf>
    <xf numFmtId="0" fontId="17" fillId="0" borderId="3"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30" fillId="0" borderId="3" xfId="5" applyFont="1" applyBorder="1" applyAlignment="1">
      <alignment horizontal="left" vertical="center" wrapText="1"/>
    </xf>
    <xf numFmtId="0" fontId="4" fillId="5" borderId="3" xfId="0" applyFont="1" applyFill="1" applyBorder="1" applyAlignment="1">
      <alignment horizontal="center" vertical="center" wrapText="1"/>
    </xf>
    <xf numFmtId="0" fontId="0" fillId="0" borderId="9" xfId="0" applyBorder="1" applyAlignment="1">
      <alignment horizontal="left" wrapText="1"/>
    </xf>
    <xf numFmtId="0" fontId="0" fillId="0" borderId="10" xfId="0" applyBorder="1" applyAlignment="1">
      <alignment horizontal="left" wrapText="1"/>
    </xf>
    <xf numFmtId="0" fontId="13" fillId="0" borderId="3" xfId="0" applyFont="1" applyFill="1" applyBorder="1" applyAlignment="1">
      <alignment horizontal="left" vertical="center" wrapText="1"/>
    </xf>
    <xf numFmtId="0" fontId="13" fillId="0" borderId="3" xfId="0" applyFont="1" applyBorder="1" applyAlignment="1">
      <alignment horizontal="left" vertical="center" wrapText="1"/>
    </xf>
    <xf numFmtId="0" fontId="5" fillId="3" borderId="8" xfId="0" applyFont="1" applyFill="1" applyBorder="1" applyAlignment="1">
      <alignment horizontal="left" vertical="center"/>
    </xf>
    <xf numFmtId="0" fontId="5" fillId="3" borderId="7" xfId="0" applyFont="1" applyFill="1" applyBorder="1" applyAlignment="1">
      <alignment horizontal="left" vertical="center"/>
    </xf>
    <xf numFmtId="0" fontId="5" fillId="3" borderId="4" xfId="0" applyFont="1" applyFill="1"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5" fillId="3" borderId="8" xfId="0" applyFont="1" applyFill="1" applyBorder="1" applyAlignment="1">
      <alignment vertical="center" wrapText="1"/>
    </xf>
    <xf numFmtId="0" fontId="5" fillId="3" borderId="4" xfId="0" applyFont="1" applyFill="1" applyBorder="1" applyAlignment="1">
      <alignment vertical="center" wrapText="1"/>
    </xf>
    <xf numFmtId="0" fontId="0" fillId="3" borderId="3" xfId="0" applyFill="1" applyBorder="1" applyAlignment="1">
      <alignment horizontal="left" vertical="center" wrapText="1"/>
    </xf>
    <xf numFmtId="0" fontId="7" fillId="5" borderId="3" xfId="0" applyFont="1" applyFill="1" applyBorder="1" applyAlignment="1">
      <alignment horizontal="left" wrapText="1"/>
    </xf>
    <xf numFmtId="9" fontId="0" fillId="3" borderId="8" xfId="3" applyFont="1" applyFill="1" applyBorder="1" applyAlignment="1">
      <alignment horizontal="center" vertical="center"/>
    </xf>
    <xf numFmtId="9" fontId="0" fillId="3" borderId="7" xfId="3" applyFont="1" applyFill="1" applyBorder="1" applyAlignment="1">
      <alignment horizontal="center" vertical="center"/>
    </xf>
    <xf numFmtId="9" fontId="0" fillId="3" borderId="4" xfId="3" applyFont="1" applyFill="1" applyBorder="1" applyAlignment="1">
      <alignment horizontal="center" vertical="center"/>
    </xf>
    <xf numFmtId="9" fontId="13" fillId="3" borderId="8" xfId="3" applyFont="1" applyFill="1" applyBorder="1" applyAlignment="1">
      <alignment horizontal="center" vertical="center"/>
    </xf>
    <xf numFmtId="9" fontId="13" fillId="3" borderId="4" xfId="3" applyFont="1" applyFill="1" applyBorder="1" applyAlignment="1">
      <alignment horizontal="center" vertical="center"/>
    </xf>
    <xf numFmtId="0" fontId="7" fillId="5" borderId="3" xfId="0" applyFont="1" applyFill="1" applyBorder="1" applyAlignment="1">
      <alignment horizontal="center" vertical="center" wrapText="1"/>
    </xf>
    <xf numFmtId="0" fontId="28" fillId="3" borderId="3" xfId="0" applyFont="1" applyFill="1" applyBorder="1" applyAlignment="1">
      <alignment horizontal="left" vertical="center" wrapText="1"/>
    </xf>
    <xf numFmtId="0" fontId="7" fillId="5" borderId="3" xfId="0" applyFont="1" applyFill="1" applyBorder="1" applyAlignment="1">
      <alignment horizontal="left" vertical="center"/>
    </xf>
    <xf numFmtId="0" fontId="37" fillId="0" borderId="39" xfId="0" applyFont="1" applyBorder="1" applyAlignment="1">
      <alignment horizontal="left" vertical="center" wrapText="1" readingOrder="1"/>
    </xf>
    <xf numFmtId="0" fontId="37" fillId="0" borderId="40" xfId="0" applyFont="1" applyBorder="1" applyAlignment="1">
      <alignment horizontal="left" vertical="center" wrapText="1" readingOrder="1"/>
    </xf>
    <xf numFmtId="0" fontId="37" fillId="0" borderId="41" xfId="0" applyFont="1" applyBorder="1" applyAlignment="1">
      <alignment horizontal="left" vertical="center" wrapText="1" readingOrder="1"/>
    </xf>
    <xf numFmtId="0" fontId="39" fillId="8" borderId="45" xfId="0" applyFont="1" applyFill="1" applyBorder="1" applyAlignment="1">
      <alignment horizontal="center" vertical="center" wrapText="1" readingOrder="1"/>
    </xf>
    <xf numFmtId="0" fontId="39" fillId="8" borderId="46" xfId="0" applyFont="1" applyFill="1" applyBorder="1" applyAlignment="1">
      <alignment horizontal="center" vertical="center" wrapText="1" readingOrder="1"/>
    </xf>
    <xf numFmtId="0" fontId="39" fillId="8" borderId="47" xfId="0" applyFont="1" applyFill="1" applyBorder="1" applyAlignment="1">
      <alignment horizontal="center" vertical="center" wrapText="1" readingOrder="1"/>
    </xf>
    <xf numFmtId="0" fontId="39" fillId="8" borderId="44" xfId="0" applyFont="1" applyFill="1" applyBorder="1" applyAlignment="1">
      <alignment horizontal="center" vertical="center" wrapText="1" readingOrder="1"/>
    </xf>
    <xf numFmtId="0" fontId="39" fillId="8" borderId="7" xfId="0" applyFont="1" applyFill="1" applyBorder="1" applyAlignment="1">
      <alignment horizontal="center" vertical="center" wrapText="1" readingOrder="1"/>
    </xf>
    <xf numFmtId="0" fontId="39" fillId="8" borderId="48" xfId="0" applyFont="1" applyFill="1" applyBorder="1" applyAlignment="1">
      <alignment horizontal="center" vertical="center" wrapText="1" readingOrder="1"/>
    </xf>
    <xf numFmtId="0" fontId="39" fillId="8" borderId="39" xfId="0" applyFont="1" applyFill="1" applyBorder="1" applyAlignment="1">
      <alignment horizontal="center" vertical="center" wrapText="1" readingOrder="1"/>
    </xf>
    <xf numFmtId="0" fontId="39" fillId="8" borderId="40" xfId="0" applyFont="1" applyFill="1" applyBorder="1" applyAlignment="1">
      <alignment horizontal="center" vertical="center" wrapText="1" readingOrder="1"/>
    </xf>
    <xf numFmtId="0" fontId="39" fillId="8" borderId="41" xfId="0" applyFont="1" applyFill="1" applyBorder="1" applyAlignment="1">
      <alignment horizontal="center" vertical="center" wrapText="1" readingOrder="1"/>
    </xf>
    <xf numFmtId="0" fontId="39" fillId="9" borderId="44" xfId="0" applyFont="1" applyFill="1" applyBorder="1" applyAlignment="1">
      <alignment horizontal="center" vertical="center" wrapText="1" readingOrder="1"/>
    </xf>
    <xf numFmtId="0" fontId="39" fillId="9" borderId="7" xfId="0" applyFont="1" applyFill="1" applyBorder="1" applyAlignment="1">
      <alignment horizontal="center" vertical="center" wrapText="1" readingOrder="1"/>
    </xf>
    <xf numFmtId="0" fontId="39" fillId="9" borderId="48" xfId="0" applyFont="1" applyFill="1" applyBorder="1" applyAlignment="1">
      <alignment horizontal="center" vertical="center" wrapText="1" readingOrder="1"/>
    </xf>
    <xf numFmtId="0" fontId="39" fillId="12" borderId="45" xfId="0" applyFont="1" applyFill="1" applyBorder="1" applyAlignment="1">
      <alignment horizontal="center" vertical="center" wrapText="1" readingOrder="1"/>
    </xf>
    <xf numFmtId="0" fontId="39" fillId="12" borderId="46" xfId="0" applyFont="1" applyFill="1" applyBorder="1" applyAlignment="1">
      <alignment horizontal="center" vertical="center" wrapText="1" readingOrder="1"/>
    </xf>
    <xf numFmtId="0" fontId="39" fillId="12" borderId="47" xfId="0" applyFont="1" applyFill="1" applyBorder="1" applyAlignment="1">
      <alignment horizontal="center" vertical="center" wrapText="1" readingOrder="1"/>
    </xf>
    <xf numFmtId="0" fontId="39" fillId="12" borderId="44" xfId="0" applyFont="1" applyFill="1" applyBorder="1" applyAlignment="1">
      <alignment horizontal="center" vertical="center" wrapText="1" readingOrder="1"/>
    </xf>
    <xf numFmtId="0" fontId="39" fillId="12" borderId="7" xfId="0" applyFont="1" applyFill="1" applyBorder="1" applyAlignment="1">
      <alignment horizontal="center" vertical="center" wrapText="1" readingOrder="1"/>
    </xf>
    <xf numFmtId="0" fontId="39" fillId="12" borderId="48" xfId="0" applyFont="1" applyFill="1" applyBorder="1" applyAlignment="1">
      <alignment horizontal="center" vertical="center" wrapText="1" readingOrder="1"/>
    </xf>
    <xf numFmtId="0" fontId="2" fillId="0" borderId="26" xfId="0" applyFont="1" applyBorder="1" applyAlignment="1">
      <alignment horizontal="center"/>
    </xf>
    <xf numFmtId="0" fontId="2" fillId="0" borderId="27" xfId="0" applyFont="1" applyBorder="1" applyAlignment="1">
      <alignment horizontal="center"/>
    </xf>
    <xf numFmtId="0" fontId="2" fillId="0" borderId="49" xfId="0" applyFont="1" applyBorder="1" applyAlignment="1">
      <alignment horizontal="center"/>
    </xf>
    <xf numFmtId="0" fontId="39" fillId="12" borderId="39" xfId="0" applyFont="1" applyFill="1" applyBorder="1" applyAlignment="1">
      <alignment horizontal="center" vertical="center" wrapText="1" readingOrder="1"/>
    </xf>
    <xf numFmtId="0" fontId="39" fillId="12" borderId="40" xfId="0" applyFont="1" applyFill="1" applyBorder="1" applyAlignment="1">
      <alignment horizontal="center" vertical="center" wrapText="1" readingOrder="1"/>
    </xf>
    <xf numFmtId="0" fontId="39" fillId="12" borderId="41" xfId="0" applyFont="1" applyFill="1" applyBorder="1" applyAlignment="1">
      <alignment horizontal="center" vertical="center" wrapText="1" readingOrder="1"/>
    </xf>
    <xf numFmtId="0" fontId="2" fillId="0" borderId="3" xfId="0" applyFont="1" applyBorder="1" applyAlignment="1">
      <alignment horizontal="left"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2" fillId="3" borderId="3" xfId="0" applyFont="1" applyFill="1" applyBorder="1" applyAlignment="1">
      <alignment horizontal="left" vertical="center"/>
    </xf>
    <xf numFmtId="0" fontId="0" fillId="0" borderId="9" xfId="0" quotePrefix="1" applyBorder="1" applyAlignment="1">
      <alignment horizontal="left" vertical="center" wrapText="1"/>
    </xf>
    <xf numFmtId="0" fontId="2" fillId="3" borderId="3" xfId="0" applyFont="1" applyFill="1" applyBorder="1" applyAlignment="1">
      <alignment horizontal="left" vertical="top"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2" fillId="9" borderId="8" xfId="0" applyFont="1" applyFill="1" applyBorder="1" applyAlignment="1">
      <alignment horizontal="center" vertical="center" wrapText="1"/>
    </xf>
    <xf numFmtId="0" fontId="32" fillId="9" borderId="7"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8" fillId="0" borderId="3" xfId="0" applyFont="1" applyBorder="1" applyAlignment="1">
      <alignment horizontal="left" vertical="center" wrapText="1"/>
    </xf>
    <xf numFmtId="0" fontId="2" fillId="0" borderId="3" xfId="0" applyFont="1" applyFill="1" applyBorder="1" applyAlignment="1">
      <alignment horizontal="center" vertical="center" wrapText="1"/>
    </xf>
    <xf numFmtId="0" fontId="32" fillId="9" borderId="9" xfId="0" applyFont="1" applyFill="1" applyBorder="1" applyAlignment="1">
      <alignment horizontal="center" vertical="center" wrapText="1"/>
    </xf>
    <xf numFmtId="0" fontId="32" fillId="9" borderId="10" xfId="0" applyFont="1" applyFill="1" applyBorder="1" applyAlignment="1">
      <alignment horizontal="center" vertical="center" wrapText="1"/>
    </xf>
    <xf numFmtId="0" fontId="32" fillId="9" borderId="12" xfId="0" applyFont="1" applyFill="1" applyBorder="1" applyAlignment="1">
      <alignment horizontal="center" vertical="center" wrapText="1"/>
    </xf>
    <xf numFmtId="0" fontId="32" fillId="9" borderId="0" xfId="0" applyFont="1" applyFill="1" applyBorder="1" applyAlignment="1">
      <alignment horizontal="center" vertical="center" wrapText="1"/>
    </xf>
    <xf numFmtId="0" fontId="32" fillId="9" borderId="14" xfId="0" applyFont="1" applyFill="1" applyBorder="1" applyAlignment="1">
      <alignment horizontal="center" vertical="center" wrapText="1"/>
    </xf>
    <xf numFmtId="0" fontId="32" fillId="9" borderId="6" xfId="0" applyFont="1" applyFill="1" applyBorder="1" applyAlignment="1">
      <alignment horizontal="center" vertical="center" wrapText="1"/>
    </xf>
    <xf numFmtId="9" fontId="0" fillId="0" borderId="1" xfId="0" applyNumberFormat="1" applyBorder="1" applyAlignment="1">
      <alignment horizontal="center" vertical="center"/>
    </xf>
    <xf numFmtId="9" fontId="0" fillId="0" borderId="5" xfId="0" applyNumberFormat="1" applyBorder="1" applyAlignment="1">
      <alignment horizontal="center" vertical="center"/>
    </xf>
    <xf numFmtId="9" fontId="0" fillId="0" borderId="2" xfId="0" applyNumberFormat="1" applyBorder="1" applyAlignment="1">
      <alignment horizontal="center" vertical="center"/>
    </xf>
    <xf numFmtId="9" fontId="0" fillId="2" borderId="1" xfId="0" applyNumberFormat="1" applyFill="1" applyBorder="1" applyAlignment="1">
      <alignment horizontal="center" vertical="center"/>
    </xf>
    <xf numFmtId="9" fontId="0" fillId="2" borderId="5" xfId="0" applyNumberFormat="1" applyFill="1" applyBorder="1" applyAlignment="1">
      <alignment horizontal="center" vertical="center"/>
    </xf>
    <xf numFmtId="9" fontId="0" fillId="2" borderId="2" xfId="0" applyNumberFormat="1" applyFill="1" applyBorder="1" applyAlignment="1">
      <alignment horizontal="center" vertical="center"/>
    </xf>
    <xf numFmtId="0" fontId="7" fillId="5" borderId="1"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2" xfId="0" applyFont="1" applyFill="1" applyBorder="1" applyAlignment="1">
      <alignment horizontal="center" vertical="center"/>
    </xf>
    <xf numFmtId="9" fontId="0" fillId="0" borderId="9" xfId="0" applyNumberFormat="1" applyBorder="1" applyAlignment="1">
      <alignment horizontal="center" vertical="center"/>
    </xf>
    <xf numFmtId="9" fontId="0" fillId="0" borderId="10" xfId="0" applyNumberFormat="1" applyBorder="1" applyAlignment="1">
      <alignment horizontal="center" vertical="center"/>
    </xf>
    <xf numFmtId="9" fontId="0" fillId="0" borderId="11" xfId="0" applyNumberFormat="1" applyBorder="1" applyAlignment="1">
      <alignment horizontal="center" vertical="center"/>
    </xf>
    <xf numFmtId="9" fontId="0" fillId="0" borderId="12" xfId="0" applyNumberFormat="1" applyBorder="1" applyAlignment="1">
      <alignment horizontal="center" vertical="center"/>
    </xf>
    <xf numFmtId="9" fontId="0" fillId="0" borderId="0" xfId="0" applyNumberFormat="1" applyBorder="1" applyAlignment="1">
      <alignment horizontal="center" vertical="center"/>
    </xf>
    <xf numFmtId="9" fontId="0" fillId="0" borderId="13" xfId="0" applyNumberFormat="1" applyBorder="1" applyAlignment="1">
      <alignment horizontal="center" vertical="center"/>
    </xf>
    <xf numFmtId="9" fontId="0" fillId="0" borderId="14" xfId="0" applyNumberFormat="1" applyBorder="1" applyAlignment="1">
      <alignment horizontal="center" vertical="center"/>
    </xf>
    <xf numFmtId="9" fontId="0" fillId="0" borderId="6" xfId="0" applyNumberFormat="1" applyBorder="1" applyAlignment="1">
      <alignment horizontal="center" vertical="center"/>
    </xf>
    <xf numFmtId="9" fontId="0" fillId="0" borderId="15" xfId="0" applyNumberFormat="1" applyBorder="1" applyAlignment="1">
      <alignment horizontal="center" vertical="center"/>
    </xf>
    <xf numFmtId="9" fontId="0" fillId="2" borderId="9" xfId="0" applyNumberFormat="1" applyFill="1" applyBorder="1" applyAlignment="1">
      <alignment horizontal="center" vertical="center"/>
    </xf>
    <xf numFmtId="9" fontId="0" fillId="2" borderId="10" xfId="0" applyNumberFormat="1" applyFill="1" applyBorder="1" applyAlignment="1">
      <alignment horizontal="center" vertical="center"/>
    </xf>
    <xf numFmtId="9" fontId="0" fillId="2" borderId="11" xfId="0" applyNumberFormat="1" applyFill="1" applyBorder="1" applyAlignment="1">
      <alignment horizontal="center" vertical="center"/>
    </xf>
    <xf numFmtId="9" fontId="0" fillId="2" borderId="12" xfId="0" applyNumberFormat="1" applyFill="1" applyBorder="1" applyAlignment="1">
      <alignment horizontal="center" vertical="center"/>
    </xf>
    <xf numFmtId="9" fontId="0" fillId="2" borderId="0" xfId="0" applyNumberFormat="1" applyFill="1" applyBorder="1" applyAlignment="1">
      <alignment horizontal="center" vertical="center"/>
    </xf>
    <xf numFmtId="9" fontId="0" fillId="2" borderId="13" xfId="0" applyNumberFormat="1" applyFill="1" applyBorder="1" applyAlignment="1">
      <alignment horizontal="center" vertical="center"/>
    </xf>
    <xf numFmtId="9" fontId="0" fillId="2" borderId="14" xfId="0" applyNumberFormat="1" applyFill="1" applyBorder="1" applyAlignment="1">
      <alignment horizontal="center" vertical="center"/>
    </xf>
    <xf numFmtId="9" fontId="0" fillId="2" borderId="6" xfId="0" applyNumberFormat="1" applyFill="1" applyBorder="1" applyAlignment="1">
      <alignment horizontal="center" vertical="center"/>
    </xf>
    <xf numFmtId="9" fontId="0" fillId="2" borderId="15" xfId="0" applyNumberFormat="1" applyFill="1" applyBorder="1" applyAlignment="1">
      <alignment horizontal="center" vertical="center"/>
    </xf>
    <xf numFmtId="0" fontId="0" fillId="0" borderId="1"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7" fillId="5" borderId="1"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2" xfId="0" applyFont="1" applyFill="1" applyBorder="1" applyAlignment="1">
      <alignment horizontal="left" vertical="center" wrapText="1"/>
    </xf>
    <xf numFmtId="0" fontId="17" fillId="0" borderId="1" xfId="0" applyFont="1"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4" xfId="0" applyFont="1" applyBorder="1" applyAlignment="1">
      <alignment horizontal="left" vertical="center" wrapText="1"/>
    </xf>
    <xf numFmtId="0" fontId="17" fillId="0" borderId="6" xfId="0" applyFont="1" applyBorder="1" applyAlignment="1">
      <alignment horizontal="left" vertical="center" wrapText="1"/>
    </xf>
    <xf numFmtId="0" fontId="17" fillId="0" borderId="15"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9" fontId="0" fillId="0" borderId="14" xfId="0" applyNumberFormat="1" applyBorder="1" applyAlignment="1">
      <alignment horizontal="center"/>
    </xf>
    <xf numFmtId="9" fontId="0" fillId="0" borderId="6" xfId="0" applyNumberFormat="1" applyBorder="1" applyAlignment="1">
      <alignment horizontal="center"/>
    </xf>
    <xf numFmtId="9" fontId="0" fillId="0" borderId="15" xfId="0" applyNumberFormat="1" applyBorder="1" applyAlignment="1">
      <alignment horizontal="center"/>
    </xf>
    <xf numFmtId="0" fontId="0" fillId="0" borderId="1" xfId="0" applyBorder="1" applyAlignment="1">
      <alignment horizontal="left" vertical="center" wrapText="1"/>
    </xf>
    <xf numFmtId="0" fontId="0" fillId="3" borderId="6" xfId="0" applyFill="1" applyBorder="1" applyAlignment="1">
      <alignment horizont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cellXfs>
  <cellStyles count="16">
    <cellStyle name="Background" xfId="2"/>
    <cellStyle name="Comma" xfId="15" builtinId="3"/>
    <cellStyle name="Foreground" xfId="1"/>
    <cellStyle name="Heading 1 66" xfId="7"/>
    <cellStyle name="Hyperlink" xfId="5" builtinId="8"/>
    <cellStyle name="Hyperlink 2" xfId="11"/>
    <cellStyle name="Hyperlink 2 94" xfId="12"/>
    <cellStyle name="Hyperlink 3" xfId="13"/>
    <cellStyle name="Normal" xfId="0" builtinId="0"/>
    <cellStyle name="Normal 2" xfId="4"/>
    <cellStyle name="Normal 2 10" xfId="9"/>
    <cellStyle name="Normal 219" xfId="6"/>
    <cellStyle name="Normal 226" xfId="8"/>
    <cellStyle name="Normal 3" xfId="10"/>
    <cellStyle name="Normal 4" xfId="14"/>
    <cellStyle name="Percent" xfId="3" builtinId="5"/>
  </cellStyles>
  <dxfs count="4">
    <dxf>
      <font>
        <b/>
        <i val="0"/>
      </font>
      <fill>
        <patternFill>
          <bgColor rgb="FF00B0F0"/>
        </patternFill>
      </fill>
    </dxf>
    <dxf>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theme="3" tint="0.59996337778862885"/>
        </patternFill>
      </fill>
    </dxf>
    <dxf>
      <fill>
        <patternFill patternType="none">
          <bgColor auto="1"/>
        </patternFill>
      </fill>
      <border>
        <left style="medium">
          <color auto="1"/>
        </left>
        <right style="medium">
          <color auto="1"/>
        </right>
        <top style="medium">
          <color auto="1"/>
        </top>
        <bottom style="medium">
          <color auto="1"/>
        </bottom>
        <vertical style="thin">
          <color auto="1"/>
        </vertical>
        <horizontal style="thin">
          <color auto="1"/>
        </horizontal>
      </border>
    </dxf>
  </dxfs>
  <tableStyles count="2" defaultTableStyle="TableStyleMedium2" defaultPivotStyle="PivotStyleLight16">
    <tableStyle name="Table Style 1" pivot="0" count="2">
      <tableStyleElement type="wholeTable" dxfId="3"/>
      <tableStyleElement type="headerRow" dxfId="2"/>
    </tableStyle>
    <tableStyle name="Tmpl_Table" pivot="0" count="2">
      <tableStyleElement type="wholeTable" dxfId="1"/>
      <tableStyleElement type="headerRow" dxfId="0"/>
    </tableStyle>
  </tableStyles>
  <colors>
    <mruColors>
      <color rgb="FFE0E0E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137160</xdr:colOff>
      <xdr:row>2</xdr:row>
      <xdr:rowOff>121919</xdr:rowOff>
    </xdr:from>
    <xdr:to>
      <xdr:col>6</xdr:col>
      <xdr:colOff>187249</xdr:colOff>
      <xdr:row>6</xdr:row>
      <xdr:rowOff>34289</xdr:rowOff>
    </xdr:to>
    <xdr:pic>
      <xdr:nvPicPr>
        <xdr:cNvPr id="2" name="Picture 1">
          <a:extLst>
            <a:ext uri="{FF2B5EF4-FFF2-40B4-BE49-F238E27FC236}">
              <a16:creationId xmlns="" xmlns:a16="http://schemas.microsoft.com/office/drawing/2014/main" id="{3C729AAA-0827-4833-A9E8-2BB721C4DC55}"/>
            </a:ext>
          </a:extLst>
        </xdr:cNvPr>
        <xdr:cNvPicPr>
          <a:picLocks noChangeAspect="1"/>
        </xdr:cNvPicPr>
      </xdr:nvPicPr>
      <xdr:blipFill>
        <a:blip xmlns:r="http://schemas.openxmlformats.org/officeDocument/2006/relationships" r:embed="rId1"/>
        <a:stretch>
          <a:fillRect/>
        </a:stretch>
      </xdr:blipFill>
      <xdr:spPr>
        <a:xfrm>
          <a:off x="137160" y="121919"/>
          <a:ext cx="2692324" cy="659130"/>
        </a:xfrm>
        <a:prstGeom prst="rect">
          <a:avLst/>
        </a:prstGeom>
      </xdr:spPr>
    </xdr:pic>
    <xdr:clientData/>
  </xdr:twoCellAnchor>
  <xdr:twoCellAnchor editAs="oneCell">
    <xdr:from>
      <xdr:col>3</xdr:col>
      <xdr:colOff>20956</xdr:colOff>
      <xdr:row>5</xdr:row>
      <xdr:rowOff>123824</xdr:rowOff>
    </xdr:from>
    <xdr:to>
      <xdr:col>5</xdr:col>
      <xdr:colOff>575311</xdr:colOff>
      <xdr:row>8</xdr:row>
      <xdr:rowOff>156786</xdr:rowOff>
    </xdr:to>
    <xdr:pic>
      <xdr:nvPicPr>
        <xdr:cNvPr id="3" name="Picture 2">
          <a:extLst>
            <a:ext uri="{FF2B5EF4-FFF2-40B4-BE49-F238E27FC236}">
              <a16:creationId xmlns="" xmlns:a16="http://schemas.microsoft.com/office/drawing/2014/main" id="{D832D42A-C21C-4975-8919-52FE90CB5E6B}"/>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9115" b="18682"/>
        <a:stretch/>
      </xdr:blipFill>
      <xdr:spPr>
        <a:xfrm>
          <a:off x="615316" y="695324"/>
          <a:ext cx="1743075" cy="6082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ft.gov.uk/TSGB00/8-01-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n\Desktop\work\NERA%20Low-Carbon%20Heat%20Model%20November%20Update%20130921.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dh222df\common\Committee%20on%20Climate%20Change\Analysis\Current%20Analysis\Buildings%20and%20Industry\Work%20for%202013\Heat\NERA%20Low-Carbon%20Heat%20Model%20November%20Update%2010111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h222df\common\Committee%20on%20Climate%20Change\Analysis\Current%20Analysis\Buildings%20and%20Industry\Work%20for%202013\Heat\4CB%20review\4CBR%20corrected\NERA%20Low-Carbon%20Heat%20Model%20Update%2014012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dh222df\common\Chief%20Economist\Modelling%20Team\EEP%20Model%20Development%20Team\Archive\151022%20ref%20final%20g48\Inputs\Superseded\QAd\FullPolicySavings-v15.2_checked_Aether.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dh222df\common\Committee%20on%20Climate%20Change\Analysis\Current%20Analysis\Buildings%20and%20Industry\Work%20for%202014\Progress%20report\Heat%20and%20Non-res\Heat\PR%202014%20heat%20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5"/>
      <sheetName val="Button"/>
      <sheetName val="1997"/>
      <sheetName val="1998"/>
      <sheetName val="1999"/>
      <sheetName val="2000"/>
      <sheetName val="2001"/>
      <sheetName val="2002"/>
      <sheetName val="2003"/>
      <sheetName val="2004"/>
      <sheetName val="2005"/>
      <sheetName val="2006"/>
      <sheetName val="2007"/>
      <sheetName val="2008"/>
      <sheetName val="2009"/>
      <sheetName val="2010"/>
      <sheetName val="TIS-INDEX"/>
      <sheetName val="Admin"/>
      <sheetName val="Replacer"/>
      <sheetName val="8-01-98"/>
      <sheetName val="Comparison"/>
    </sheetNames>
    <sheetDataSet>
      <sheetData sheetId="0"/>
      <sheetData sheetId="1"/>
      <sheetData sheetId="2">
        <row r="10">
          <cell r="M10" t="str">
            <v>At purchasing power parity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Int"/>
      <sheetName val="Electric"/>
      <sheetName val="Fuel Prices Int"/>
      <sheetName val="Fuel Split"/>
      <sheetName val="Heat Load Int"/>
      <sheetName val="EmissionsPVT"/>
      <sheetName val="Iteration"/>
      <sheetName val="ListsMaps"/>
      <sheetName val="HeadlineInternal"/>
      <sheetName val="Main"/>
      <sheetName val="TEMP Log"/>
      <sheetName val="Scenarios"/>
      <sheetName val="Control"/>
      <sheetName val="Pivot Emissions"/>
      <sheetName val="Pivot"/>
      <sheetName val="Output"/>
      <sheetName val="Biogas"/>
      <sheetName val="CHP"/>
      <sheetName val="DH"/>
      <sheetName val="Barriers"/>
      <sheetName val="Biomass"/>
      <sheetName val="DA"/>
      <sheetName val="Discounting"/>
      <sheetName val="Emissions"/>
      <sheetName val="Efficiency"/>
      <sheetName val="Fuel Prices"/>
      <sheetName val="Growth"/>
      <sheetName val="Heat Load"/>
      <sheetName val="Price conversions"/>
      <sheetName val="Suitability"/>
      <sheetName val="Technology"/>
      <sheetName val="Technology indices"/>
    </sheetNames>
    <sheetDataSet>
      <sheetData sheetId="0">
        <row r="9">
          <cell r="E9" t="b">
            <v>1</v>
          </cell>
        </row>
      </sheetData>
      <sheetData sheetId="1"/>
      <sheetData sheetId="2"/>
      <sheetData sheetId="3">
        <row r="19">
          <cell r="E19" t="str">
            <v>Modelling sector</v>
          </cell>
          <cell r="F19" t="str">
            <v>Dukes sector</v>
          </cell>
          <cell r="G19" t="str">
            <v>Oil</v>
          </cell>
          <cell r="H19" t="str">
            <v>Solid fuel</v>
          </cell>
        </row>
        <row r="20">
          <cell r="E20" t="str">
            <v>Commercial large</v>
          </cell>
        </row>
        <row r="21">
          <cell r="E21" t="str">
            <v>Commercial small</v>
          </cell>
        </row>
        <row r="22">
          <cell r="E22" t="str">
            <v>Domestic</v>
          </cell>
        </row>
        <row r="23">
          <cell r="E23" t="str">
            <v>Industrial</v>
          </cell>
        </row>
      </sheetData>
      <sheetData sheetId="4">
        <row r="9">
          <cell r="L9">
            <v>2010</v>
          </cell>
          <cell r="M9">
            <v>2011</v>
          </cell>
          <cell r="N9">
            <v>2012</v>
          </cell>
          <cell r="O9">
            <v>2013</v>
          </cell>
          <cell r="P9">
            <v>2014</v>
          </cell>
          <cell r="Q9">
            <v>2015</v>
          </cell>
          <cell r="R9">
            <v>2016</v>
          </cell>
          <cell r="S9">
            <v>2017</v>
          </cell>
          <cell r="T9">
            <v>2018</v>
          </cell>
          <cell r="U9">
            <v>2019</v>
          </cell>
          <cell r="V9">
            <v>2020</v>
          </cell>
          <cell r="W9">
            <v>2021</v>
          </cell>
          <cell r="X9">
            <v>2022</v>
          </cell>
          <cell r="Y9">
            <v>2023</v>
          </cell>
          <cell r="Z9">
            <v>2024</v>
          </cell>
          <cell r="AA9">
            <v>2025</v>
          </cell>
          <cell r="AB9">
            <v>2026</v>
          </cell>
          <cell r="AC9">
            <v>2027</v>
          </cell>
          <cell r="AD9">
            <v>2028</v>
          </cell>
          <cell r="AE9">
            <v>2029</v>
          </cell>
          <cell r="AF9">
            <v>2030</v>
          </cell>
        </row>
        <row r="11">
          <cell r="K11" t="str">
            <v>Commercial / PublicElectricityLarge privateRuralPre-1990</v>
          </cell>
        </row>
        <row r="12">
          <cell r="K12" t="str">
            <v>Commercial / PublicElectricityLarge privateRuralPost-1990</v>
          </cell>
        </row>
        <row r="13">
          <cell r="K13" t="str">
            <v>Commercial / PublicElectricityLarge privateRuralNew build</v>
          </cell>
        </row>
        <row r="14">
          <cell r="K14" t="str">
            <v>Commercial / PublicElectricityLarge privateSuburbanPre-1990</v>
          </cell>
        </row>
        <row r="15">
          <cell r="K15" t="str">
            <v>Commercial / PublicElectricityLarge privateSuburbanPost-1990</v>
          </cell>
        </row>
        <row r="16">
          <cell r="K16" t="str">
            <v>Commercial / PublicElectricityLarge privateSuburbanNew build</v>
          </cell>
        </row>
        <row r="17">
          <cell r="K17" t="str">
            <v>Commercial / PublicElectricityLarge privateUrbanPre-1990</v>
          </cell>
        </row>
        <row r="18">
          <cell r="K18" t="str">
            <v>Commercial / PublicElectricityLarge privateUrbanPost-1990</v>
          </cell>
        </row>
        <row r="19">
          <cell r="K19" t="str">
            <v>Commercial / PublicElectricityLarge privateUrbanNew build</v>
          </cell>
        </row>
        <row r="20">
          <cell r="K20" t="str">
            <v>Commercial / PublicElectricityLarge publicRuralPre-1990</v>
          </cell>
        </row>
        <row r="21">
          <cell r="K21" t="str">
            <v>Commercial / PublicElectricityLarge publicRuralPost-1990</v>
          </cell>
        </row>
        <row r="22">
          <cell r="K22" t="str">
            <v>Commercial / PublicElectricityLarge publicRuralNew build</v>
          </cell>
        </row>
        <row r="23">
          <cell r="K23" t="str">
            <v>Commercial / PublicElectricityLarge publicSuburbanPre-1990</v>
          </cell>
        </row>
        <row r="24">
          <cell r="K24" t="str">
            <v>Commercial / PublicElectricityLarge publicSuburbanPost-1990</v>
          </cell>
        </row>
        <row r="25">
          <cell r="K25" t="str">
            <v>Commercial / PublicElectricityLarge publicSuburbanNew build</v>
          </cell>
        </row>
        <row r="26">
          <cell r="K26" t="str">
            <v>Commercial / PublicElectricityLarge publicUrbanPre-1990</v>
          </cell>
        </row>
        <row r="27">
          <cell r="K27" t="str">
            <v>Commercial / PublicElectricityLarge publicUrbanPost-1990</v>
          </cell>
        </row>
        <row r="28">
          <cell r="K28" t="str">
            <v>Commercial / PublicElectricityLarge publicUrbanNew build</v>
          </cell>
        </row>
        <row r="29">
          <cell r="K29" t="str">
            <v>Commercial / PublicElectricitySmall privateRuralPre-1990</v>
          </cell>
        </row>
        <row r="30">
          <cell r="K30" t="str">
            <v>Commercial / PublicElectricitySmall privateRuralPost-1990</v>
          </cell>
        </row>
        <row r="31">
          <cell r="K31" t="str">
            <v>Commercial / PublicElectricitySmall privateRuralNew build</v>
          </cell>
        </row>
        <row r="32">
          <cell r="K32" t="str">
            <v>Commercial / PublicElectricitySmall privateSuburbanPre-1990</v>
          </cell>
        </row>
        <row r="33">
          <cell r="K33" t="str">
            <v>Commercial / PublicElectricitySmall privateSuburbanPost-1990</v>
          </cell>
        </row>
        <row r="34">
          <cell r="K34" t="str">
            <v>Commercial / PublicElectricitySmall privateSuburbanNew build</v>
          </cell>
        </row>
        <row r="35">
          <cell r="K35" t="str">
            <v>Commercial / PublicElectricitySmall privateUrbanPre-1990</v>
          </cell>
        </row>
        <row r="36">
          <cell r="K36" t="str">
            <v>Commercial / PublicElectricitySmall privateUrbanPost-1990</v>
          </cell>
        </row>
        <row r="37">
          <cell r="K37" t="str">
            <v>Commercial / PublicElectricitySmall privateUrbanNew build</v>
          </cell>
        </row>
        <row r="38">
          <cell r="K38" t="str">
            <v>Commercial / PublicElectricitySmall publicRuralPre-1990</v>
          </cell>
        </row>
        <row r="39">
          <cell r="K39" t="str">
            <v>Commercial / PublicElectricitySmall publicRuralPost-1990</v>
          </cell>
        </row>
        <row r="40">
          <cell r="K40" t="str">
            <v>Commercial / PublicElectricitySmall publicRuralNew build</v>
          </cell>
        </row>
        <row r="41">
          <cell r="K41" t="str">
            <v>Commercial / PublicElectricitySmall publicSuburbanPre-1990</v>
          </cell>
        </row>
        <row r="42">
          <cell r="K42" t="str">
            <v>Commercial / PublicElectricitySmall publicSuburbanPost-1990</v>
          </cell>
        </row>
        <row r="43">
          <cell r="K43" t="str">
            <v>Commercial / PublicElectricitySmall publicSuburbanNew build</v>
          </cell>
        </row>
        <row r="44">
          <cell r="K44" t="str">
            <v>Commercial / PublicElectricitySmall publicUrbanPre-1990</v>
          </cell>
        </row>
        <row r="45">
          <cell r="K45" t="str">
            <v>Commercial / PublicElectricitySmall publicUrbanPost-1990</v>
          </cell>
        </row>
        <row r="46">
          <cell r="K46" t="str">
            <v>Commercial / PublicElectricitySmall publicUrbanNew build</v>
          </cell>
        </row>
        <row r="47">
          <cell r="K47" t="str">
            <v>Commercial / PublicGasLarge privateRuralPre-1990</v>
          </cell>
        </row>
        <row r="48">
          <cell r="K48" t="str">
            <v>Commercial / PublicGasLarge privateRuralPost-1990</v>
          </cell>
        </row>
        <row r="49">
          <cell r="K49" t="str">
            <v>Commercial / PublicGasLarge privateRuralNew build</v>
          </cell>
        </row>
        <row r="50">
          <cell r="K50" t="str">
            <v>Commercial / PublicGasLarge privateSuburbanPre-1990</v>
          </cell>
        </row>
        <row r="51">
          <cell r="K51" t="str">
            <v>Commercial / PublicGasLarge privateSuburbanPost-1990</v>
          </cell>
        </row>
        <row r="52">
          <cell r="K52" t="str">
            <v>Commercial / PublicGasLarge privateSuburbanNew build</v>
          </cell>
        </row>
        <row r="53">
          <cell r="K53" t="str">
            <v>Commercial / PublicGasLarge privateUrbanPre-1990</v>
          </cell>
        </row>
        <row r="54">
          <cell r="K54" t="str">
            <v>Commercial / PublicGasLarge privateUrbanPost-1990</v>
          </cell>
        </row>
        <row r="55">
          <cell r="K55" t="str">
            <v>Commercial / PublicGasLarge privateUrbanNew build</v>
          </cell>
        </row>
        <row r="56">
          <cell r="K56" t="str">
            <v>Commercial / PublicGasLarge publicRuralPre-1990</v>
          </cell>
        </row>
        <row r="57">
          <cell r="K57" t="str">
            <v>Commercial / PublicGasLarge publicRuralPost-1990</v>
          </cell>
        </row>
        <row r="58">
          <cell r="K58" t="str">
            <v>Commercial / PublicGasLarge publicRuralNew build</v>
          </cell>
        </row>
        <row r="59">
          <cell r="K59" t="str">
            <v>Commercial / PublicGasLarge publicSuburbanPre-1990</v>
          </cell>
        </row>
        <row r="60">
          <cell r="K60" t="str">
            <v>Commercial / PublicGasLarge publicSuburbanPost-1990</v>
          </cell>
        </row>
        <row r="61">
          <cell r="K61" t="str">
            <v>Commercial / PublicGasLarge publicSuburbanNew build</v>
          </cell>
        </row>
        <row r="62">
          <cell r="K62" t="str">
            <v>Commercial / PublicGasLarge publicUrbanPre-1990</v>
          </cell>
        </row>
        <row r="63">
          <cell r="K63" t="str">
            <v>Commercial / PublicGasLarge publicUrbanPost-1990</v>
          </cell>
        </row>
        <row r="64">
          <cell r="K64" t="str">
            <v>Commercial / PublicGasLarge publicUrbanNew build</v>
          </cell>
        </row>
        <row r="65">
          <cell r="K65" t="str">
            <v>Commercial / PublicGasSmall privateRuralPre-1990</v>
          </cell>
        </row>
        <row r="66">
          <cell r="K66" t="str">
            <v>Commercial / PublicGasSmall privateRuralPost-1990</v>
          </cell>
        </row>
        <row r="67">
          <cell r="K67" t="str">
            <v>Commercial / PublicGasSmall privateRuralNew build</v>
          </cell>
        </row>
        <row r="68">
          <cell r="K68" t="str">
            <v>Commercial / PublicGasSmall privateSuburbanPre-1990</v>
          </cell>
        </row>
        <row r="69">
          <cell r="K69" t="str">
            <v>Commercial / PublicGasSmall privateSuburbanPost-1990</v>
          </cell>
        </row>
        <row r="70">
          <cell r="K70" t="str">
            <v>Commercial / PublicGasSmall privateSuburbanNew build</v>
          </cell>
        </row>
        <row r="71">
          <cell r="K71" t="str">
            <v>Commercial / PublicGasSmall privateUrbanPre-1990</v>
          </cell>
        </row>
        <row r="72">
          <cell r="K72" t="str">
            <v>Commercial / PublicGasSmall privateUrbanPost-1990</v>
          </cell>
        </row>
        <row r="73">
          <cell r="K73" t="str">
            <v>Commercial / PublicGasSmall privateUrbanNew build</v>
          </cell>
        </row>
        <row r="74">
          <cell r="K74" t="str">
            <v>Commercial / PublicGasSmall publicRuralPre-1990</v>
          </cell>
        </row>
        <row r="75">
          <cell r="K75" t="str">
            <v>Commercial / PublicGasSmall publicRuralPost-1990</v>
          </cell>
        </row>
        <row r="76">
          <cell r="K76" t="str">
            <v>Commercial / PublicGasSmall publicRuralNew build</v>
          </cell>
        </row>
        <row r="77">
          <cell r="K77" t="str">
            <v>Commercial / PublicGasSmall publicSuburbanPre-1990</v>
          </cell>
        </row>
        <row r="78">
          <cell r="K78" t="str">
            <v>Commercial / PublicGasSmall publicSuburbanPost-1990</v>
          </cell>
        </row>
        <row r="79">
          <cell r="K79" t="str">
            <v>Commercial / PublicGasSmall publicSuburbanNew build</v>
          </cell>
        </row>
        <row r="80">
          <cell r="K80" t="str">
            <v>Commercial / PublicGasSmall publicUrbanPre-1990</v>
          </cell>
        </row>
        <row r="81">
          <cell r="K81" t="str">
            <v>Commercial / PublicGasSmall publicUrbanPost-1990</v>
          </cell>
        </row>
        <row r="82">
          <cell r="K82" t="str">
            <v>Commercial / PublicGasSmall publicUrbanNew build</v>
          </cell>
        </row>
        <row r="83">
          <cell r="K83" t="str">
            <v>Commercial / PublicNon net-boundLarge privateRuralPre-1990</v>
          </cell>
        </row>
        <row r="84">
          <cell r="K84" t="str">
            <v>Commercial / PublicNon net-boundLarge privateRuralPost-1990</v>
          </cell>
        </row>
        <row r="85">
          <cell r="K85" t="str">
            <v>Commercial / PublicNon net-boundLarge privateRuralNew build</v>
          </cell>
        </row>
        <row r="86">
          <cell r="K86" t="str">
            <v>Commercial / PublicNon net-boundLarge privateSuburbanPre-1990</v>
          </cell>
        </row>
        <row r="87">
          <cell r="K87" t="str">
            <v>Commercial / PublicNon net-boundLarge privateSuburbanPost-1990</v>
          </cell>
        </row>
        <row r="88">
          <cell r="K88" t="str">
            <v>Commercial / PublicNon net-boundLarge privateSuburbanNew build</v>
          </cell>
        </row>
        <row r="89">
          <cell r="K89" t="str">
            <v>Commercial / PublicNon net-boundLarge privateUrbanPre-1990</v>
          </cell>
        </row>
        <row r="90">
          <cell r="K90" t="str">
            <v>Commercial / PublicNon net-boundLarge privateUrbanPost-1990</v>
          </cell>
        </row>
        <row r="91">
          <cell r="K91" t="str">
            <v>Commercial / PublicNon net-boundLarge privateUrbanNew build</v>
          </cell>
        </row>
        <row r="92">
          <cell r="K92" t="str">
            <v>Commercial / PublicNon net-boundLarge publicRuralPre-1990</v>
          </cell>
        </row>
        <row r="93">
          <cell r="K93" t="str">
            <v>Commercial / PublicNon net-boundLarge publicRuralPost-1990</v>
          </cell>
        </row>
        <row r="94">
          <cell r="K94" t="str">
            <v>Commercial / PublicNon net-boundLarge publicRuralNew build</v>
          </cell>
        </row>
        <row r="95">
          <cell r="K95" t="str">
            <v>Commercial / PublicNon net-boundLarge publicSuburbanPre-1990</v>
          </cell>
        </row>
        <row r="96">
          <cell r="K96" t="str">
            <v>Commercial / PublicNon net-boundLarge publicSuburbanPost-1990</v>
          </cell>
        </row>
        <row r="97">
          <cell r="K97" t="str">
            <v>Commercial / PublicNon net-boundLarge publicSuburbanNew build</v>
          </cell>
        </row>
        <row r="98">
          <cell r="K98" t="str">
            <v>Commercial / PublicNon net-boundLarge publicUrbanPre-1990</v>
          </cell>
        </row>
        <row r="99">
          <cell r="K99" t="str">
            <v>Commercial / PublicNon net-boundLarge publicUrbanPost-1990</v>
          </cell>
        </row>
        <row r="100">
          <cell r="K100" t="str">
            <v>Commercial / PublicNon net-boundLarge publicUrbanNew build</v>
          </cell>
        </row>
        <row r="101">
          <cell r="K101" t="str">
            <v>Commercial / PublicNon net-boundSmall privateRuralPre-1990</v>
          </cell>
        </row>
        <row r="102">
          <cell r="K102" t="str">
            <v>Commercial / PublicNon net-boundSmall privateRuralPost-1990</v>
          </cell>
        </row>
        <row r="103">
          <cell r="K103" t="str">
            <v>Commercial / PublicNon net-boundSmall privateRuralNew build</v>
          </cell>
        </row>
        <row r="104">
          <cell r="K104" t="str">
            <v>Commercial / PublicNon net-boundSmall privateSuburbanPre-1990</v>
          </cell>
        </row>
        <row r="105">
          <cell r="K105" t="str">
            <v>Commercial / PublicNon net-boundSmall privateSuburbanPost-1990</v>
          </cell>
        </row>
        <row r="106">
          <cell r="K106" t="str">
            <v>Commercial / PublicNon net-boundSmall privateSuburbanNew build</v>
          </cell>
        </row>
        <row r="107">
          <cell r="K107" t="str">
            <v>Commercial / PublicNon net-boundSmall privateUrbanPre-1990</v>
          </cell>
        </row>
        <row r="108">
          <cell r="K108" t="str">
            <v>Commercial / PublicNon net-boundSmall privateUrbanPost-1990</v>
          </cell>
        </row>
        <row r="109">
          <cell r="K109" t="str">
            <v>Commercial / PublicNon net-boundSmall privateUrbanNew build</v>
          </cell>
        </row>
        <row r="110">
          <cell r="K110" t="str">
            <v>Commercial / PublicNon net-boundSmall publicRuralPre-1990</v>
          </cell>
        </row>
        <row r="111">
          <cell r="K111" t="str">
            <v>Commercial / PublicNon net-boundSmall publicRuralPost-1990</v>
          </cell>
        </row>
        <row r="112">
          <cell r="K112" t="str">
            <v>Commercial / PublicNon net-boundSmall publicRuralNew build</v>
          </cell>
        </row>
        <row r="113">
          <cell r="K113" t="str">
            <v>Commercial / PublicNon net-boundSmall publicSuburbanPre-1990</v>
          </cell>
        </row>
        <row r="114">
          <cell r="K114" t="str">
            <v>Commercial / PublicNon net-boundSmall publicSuburbanPost-1990</v>
          </cell>
        </row>
        <row r="115">
          <cell r="K115" t="str">
            <v>Commercial / PublicNon net-boundSmall publicSuburbanNew build</v>
          </cell>
        </row>
        <row r="116">
          <cell r="K116" t="str">
            <v>Commercial / PublicNon net-boundSmall publicUrbanPre-1990</v>
          </cell>
        </row>
        <row r="117">
          <cell r="K117" t="str">
            <v>Commercial / PublicNon net-boundSmall publicUrbanPost-1990</v>
          </cell>
        </row>
        <row r="118">
          <cell r="K118" t="str">
            <v>Commercial / PublicNon net-boundSmall publicUrbanNew build</v>
          </cell>
        </row>
        <row r="119">
          <cell r="K119" t="str">
            <v>DomesticElectricityDetachedRuralNew build</v>
          </cell>
        </row>
        <row r="120">
          <cell r="K120" t="str">
            <v>DomesticElectricityDetachedRuralPost-1990</v>
          </cell>
        </row>
        <row r="121">
          <cell r="K121" t="str">
            <v>DomesticElectricityDetachedRuralPre-1990</v>
          </cell>
        </row>
        <row r="122">
          <cell r="K122" t="str">
            <v>DomesticElectricityDetachedRuralSWI</v>
          </cell>
        </row>
        <row r="123">
          <cell r="K123" t="str">
            <v>DomesticElectricityDetachedSuburbanNew build</v>
          </cell>
        </row>
        <row r="124">
          <cell r="K124" t="str">
            <v>DomesticElectricityDetachedSuburbanPost-1990</v>
          </cell>
        </row>
        <row r="125">
          <cell r="K125" t="str">
            <v>DomesticElectricityDetachedSuburbanPre-1990</v>
          </cell>
        </row>
        <row r="126">
          <cell r="K126" t="str">
            <v>DomesticElectricityDetachedSuburbanSWI</v>
          </cell>
        </row>
        <row r="127">
          <cell r="K127" t="str">
            <v>DomesticElectricityDetachedUrbanNew build</v>
          </cell>
        </row>
        <row r="128">
          <cell r="K128" t="str">
            <v>DomesticElectricityDetachedUrbanPost-1990</v>
          </cell>
        </row>
        <row r="129">
          <cell r="K129" t="str">
            <v>DomesticElectricityDetachedUrbanPre-1990</v>
          </cell>
        </row>
        <row r="130">
          <cell r="K130" t="str">
            <v>DomesticElectricityDetachedUrbanSWI</v>
          </cell>
        </row>
        <row r="131">
          <cell r="K131" t="str">
            <v>DomesticElectricityFlatRuralNew build</v>
          </cell>
        </row>
        <row r="132">
          <cell r="K132" t="str">
            <v>DomesticElectricityFlatRuralPost-1990</v>
          </cell>
        </row>
        <row r="133">
          <cell r="K133" t="str">
            <v>DomesticElectricityFlatRuralPre-1990</v>
          </cell>
        </row>
        <row r="134">
          <cell r="K134" t="str">
            <v>DomesticElectricityFlatRuralSWI</v>
          </cell>
        </row>
        <row r="135">
          <cell r="K135" t="str">
            <v>DomesticElectricityFlatSuburbanNew build</v>
          </cell>
        </row>
        <row r="136">
          <cell r="K136" t="str">
            <v>DomesticElectricityFlatSuburbanPost-1990</v>
          </cell>
        </row>
        <row r="137">
          <cell r="K137" t="str">
            <v>DomesticElectricityFlatSuburbanPre-1990</v>
          </cell>
        </row>
        <row r="138">
          <cell r="K138" t="str">
            <v>DomesticElectricityFlatSuburbanSWI</v>
          </cell>
        </row>
        <row r="139">
          <cell r="K139" t="str">
            <v>DomesticElectricityFlatUrbanNew build</v>
          </cell>
        </row>
        <row r="140">
          <cell r="K140" t="str">
            <v>DomesticElectricityFlatUrbanPost-1990</v>
          </cell>
        </row>
        <row r="141">
          <cell r="K141" t="str">
            <v>DomesticElectricityFlatUrbanPre-1990</v>
          </cell>
        </row>
        <row r="142">
          <cell r="K142" t="str">
            <v>DomesticElectricityFlatUrbanSWI</v>
          </cell>
        </row>
        <row r="143">
          <cell r="K143" t="str">
            <v>DomesticElectricityOther House (semi-, terraced)RuralNew build</v>
          </cell>
        </row>
        <row r="144">
          <cell r="K144" t="str">
            <v>DomesticElectricityOther House (semi-, terraced)RuralPost-1990</v>
          </cell>
        </row>
        <row r="145">
          <cell r="K145" t="str">
            <v>DomesticElectricityOther House (semi-, terraced)RuralPre-1990</v>
          </cell>
        </row>
        <row r="146">
          <cell r="K146" t="str">
            <v>DomesticElectricityOther House (semi-, terraced)RuralSWI</v>
          </cell>
        </row>
        <row r="147">
          <cell r="K147" t="str">
            <v>DomesticElectricityOther House (semi-, terraced)SuburbanNew build</v>
          </cell>
        </row>
        <row r="148">
          <cell r="K148" t="str">
            <v>DomesticElectricityOther House (semi-, terraced)SuburbanPost-1990</v>
          </cell>
        </row>
        <row r="149">
          <cell r="K149" t="str">
            <v>DomesticElectricityOther House (semi-, terraced)SuburbanPre-1990</v>
          </cell>
        </row>
        <row r="150">
          <cell r="K150" t="str">
            <v>DomesticElectricityOther House (semi-, terraced)SuburbanSWI</v>
          </cell>
        </row>
        <row r="151">
          <cell r="K151" t="str">
            <v>DomesticElectricityOther House (semi-, terraced)UrbanNew build</v>
          </cell>
        </row>
        <row r="152">
          <cell r="K152" t="str">
            <v>DomesticElectricityOther House (semi-, terraced)UrbanPost-1990</v>
          </cell>
        </row>
        <row r="153">
          <cell r="K153" t="str">
            <v>DomesticElectricityOther House (semi-, terraced)UrbanPre-1990</v>
          </cell>
        </row>
        <row r="154">
          <cell r="K154" t="str">
            <v>DomesticElectricityOther House (semi-, terraced)UrbanSWI</v>
          </cell>
        </row>
        <row r="155">
          <cell r="K155" t="str">
            <v>DomesticGasDetachedRuralNew build</v>
          </cell>
        </row>
        <row r="156">
          <cell r="K156" t="str">
            <v>DomesticGasDetachedRuralPost-1990</v>
          </cell>
        </row>
        <row r="157">
          <cell r="K157" t="str">
            <v>DomesticGasDetachedRuralPre-1990</v>
          </cell>
        </row>
        <row r="158">
          <cell r="K158" t="str">
            <v>DomesticGasDetachedRuralSWI</v>
          </cell>
        </row>
        <row r="159">
          <cell r="K159" t="str">
            <v>DomesticGasDetachedSuburbanNew build</v>
          </cell>
        </row>
        <row r="160">
          <cell r="K160" t="str">
            <v>DomesticGasDetachedSuburbanPost-1990</v>
          </cell>
        </row>
        <row r="161">
          <cell r="K161" t="str">
            <v>DomesticGasDetachedSuburbanPre-1990</v>
          </cell>
        </row>
        <row r="162">
          <cell r="K162" t="str">
            <v>DomesticGasDetachedSuburbanSWI</v>
          </cell>
        </row>
        <row r="163">
          <cell r="K163" t="str">
            <v>DomesticGasDetachedUrbanNew build</v>
          </cell>
        </row>
        <row r="164">
          <cell r="K164" t="str">
            <v>DomesticGasDetachedUrbanPost-1990</v>
          </cell>
        </row>
        <row r="165">
          <cell r="K165" t="str">
            <v>DomesticGasDetachedUrbanPre-1990</v>
          </cell>
        </row>
        <row r="166">
          <cell r="K166" t="str">
            <v>DomesticGasDetachedUrbanSWI</v>
          </cell>
        </row>
        <row r="167">
          <cell r="K167" t="str">
            <v>DomesticGasFlatRuralNew build</v>
          </cell>
        </row>
        <row r="168">
          <cell r="K168" t="str">
            <v>DomesticGasFlatRuralPost-1990</v>
          </cell>
        </row>
        <row r="169">
          <cell r="K169" t="str">
            <v>DomesticGasFlatRuralPre-1990</v>
          </cell>
        </row>
        <row r="170">
          <cell r="K170" t="str">
            <v>DomesticGasFlatRuralSWI</v>
          </cell>
        </row>
        <row r="171">
          <cell r="K171" t="str">
            <v>DomesticGasFlatSuburbanNew build</v>
          </cell>
        </row>
        <row r="172">
          <cell r="K172" t="str">
            <v>DomesticGasFlatSuburbanPost-1990</v>
          </cell>
        </row>
        <row r="173">
          <cell r="K173" t="str">
            <v>DomesticGasFlatSuburbanPre-1990</v>
          </cell>
        </row>
        <row r="174">
          <cell r="K174" t="str">
            <v>DomesticGasFlatSuburbanSWI</v>
          </cell>
        </row>
        <row r="175">
          <cell r="K175" t="str">
            <v>DomesticGasFlatUrbanNew build</v>
          </cell>
        </row>
        <row r="176">
          <cell r="K176" t="str">
            <v>DomesticGasFlatUrbanPost-1990</v>
          </cell>
        </row>
        <row r="177">
          <cell r="K177" t="str">
            <v>DomesticGasFlatUrbanPre-1990</v>
          </cell>
        </row>
        <row r="178">
          <cell r="K178" t="str">
            <v>DomesticGasFlatUrbanSWI</v>
          </cell>
        </row>
        <row r="179">
          <cell r="K179" t="str">
            <v>DomesticGasOther House (semi-, terraced)RuralNew build</v>
          </cell>
        </row>
        <row r="180">
          <cell r="K180" t="str">
            <v>DomesticGasOther House (semi-, terraced)RuralPost-1990</v>
          </cell>
        </row>
        <row r="181">
          <cell r="K181" t="str">
            <v>DomesticGasOther House (semi-, terraced)RuralPre-1990</v>
          </cell>
        </row>
        <row r="182">
          <cell r="K182" t="str">
            <v>DomesticGasOther House (semi-, terraced)RuralSWI</v>
          </cell>
        </row>
        <row r="183">
          <cell r="K183" t="str">
            <v>DomesticGasOther House (semi-, terraced)SuburbanNew build</v>
          </cell>
        </row>
        <row r="184">
          <cell r="K184" t="str">
            <v>DomesticGasOther House (semi-, terraced)SuburbanPost-1990</v>
          </cell>
        </row>
        <row r="185">
          <cell r="K185" t="str">
            <v>DomesticGasOther House (semi-, terraced)SuburbanPre-1990</v>
          </cell>
        </row>
        <row r="186">
          <cell r="K186" t="str">
            <v>DomesticGasOther House (semi-, terraced)SuburbanSWI</v>
          </cell>
        </row>
        <row r="187">
          <cell r="K187" t="str">
            <v>DomesticGasOther House (semi-, terraced)UrbanNew build</v>
          </cell>
        </row>
        <row r="188">
          <cell r="K188" t="str">
            <v>DomesticGasOther House (semi-, terraced)UrbanPost-1990</v>
          </cell>
        </row>
        <row r="189">
          <cell r="K189" t="str">
            <v>DomesticGasOther House (semi-, terraced)UrbanPre-1990</v>
          </cell>
        </row>
        <row r="190">
          <cell r="K190" t="str">
            <v>DomesticGasOther House (semi-, terraced)UrbanSWI</v>
          </cell>
        </row>
        <row r="191">
          <cell r="K191" t="str">
            <v>DomesticNon net-boundDetachedRuralNew build</v>
          </cell>
        </row>
        <row r="192">
          <cell r="K192" t="str">
            <v>DomesticNon net-boundDetachedRuralPost-1990</v>
          </cell>
        </row>
        <row r="193">
          <cell r="K193" t="str">
            <v>DomesticNon net-boundDetachedRuralPre-1990</v>
          </cell>
        </row>
        <row r="194">
          <cell r="K194" t="str">
            <v>DomesticNon net-boundDetachedRuralSWI</v>
          </cell>
        </row>
        <row r="195">
          <cell r="K195" t="str">
            <v>DomesticNon net-boundDetachedSuburbanNew build</v>
          </cell>
        </row>
        <row r="196">
          <cell r="K196" t="str">
            <v>DomesticNon net-boundDetachedSuburbanPost-1990</v>
          </cell>
        </row>
        <row r="197">
          <cell r="K197" t="str">
            <v>DomesticNon net-boundDetachedSuburbanPre-1990</v>
          </cell>
        </row>
        <row r="198">
          <cell r="K198" t="str">
            <v>DomesticNon net-boundDetachedSuburbanSWI</v>
          </cell>
        </row>
        <row r="199">
          <cell r="K199" t="str">
            <v>DomesticNon net-boundDetachedUrbanNew build</v>
          </cell>
        </row>
        <row r="200">
          <cell r="K200" t="str">
            <v>DomesticNon net-boundDetachedUrbanPost-1990</v>
          </cell>
        </row>
        <row r="201">
          <cell r="K201" t="str">
            <v>DomesticNon net-boundDetachedUrbanPre-1990</v>
          </cell>
        </row>
        <row r="202">
          <cell r="K202" t="str">
            <v>DomesticNon net-boundDetachedUrbanSWI</v>
          </cell>
        </row>
        <row r="203">
          <cell r="K203" t="str">
            <v>DomesticNon net-boundFlatRuralNew build</v>
          </cell>
        </row>
        <row r="204">
          <cell r="K204" t="str">
            <v>DomesticNon net-boundFlatRuralPost-1990</v>
          </cell>
        </row>
        <row r="205">
          <cell r="K205" t="str">
            <v>DomesticNon net-boundFlatRuralPre-1990</v>
          </cell>
        </row>
        <row r="206">
          <cell r="K206" t="str">
            <v>DomesticNon net-boundFlatRuralSWI</v>
          </cell>
        </row>
        <row r="207">
          <cell r="K207" t="str">
            <v>DomesticNon net-boundFlatSuburbanNew build</v>
          </cell>
        </row>
        <row r="208">
          <cell r="K208" t="str">
            <v>DomesticNon net-boundFlatSuburbanPost-1990</v>
          </cell>
        </row>
        <row r="209">
          <cell r="K209" t="str">
            <v>DomesticNon net-boundFlatSuburbanPre-1990</v>
          </cell>
        </row>
        <row r="210">
          <cell r="K210" t="str">
            <v>DomesticNon net-boundFlatSuburbanSWI</v>
          </cell>
        </row>
        <row r="211">
          <cell r="K211" t="str">
            <v>DomesticNon net-boundFlatUrbanNew build</v>
          </cell>
        </row>
        <row r="212">
          <cell r="K212" t="str">
            <v>DomesticNon net-boundFlatUrbanPost-1990</v>
          </cell>
        </row>
        <row r="213">
          <cell r="K213" t="str">
            <v>DomesticNon net-boundFlatUrbanPre-1990</v>
          </cell>
        </row>
        <row r="214">
          <cell r="K214" t="str">
            <v>DomesticNon net-boundFlatUrbanSWI</v>
          </cell>
        </row>
        <row r="215">
          <cell r="K215" t="str">
            <v>DomesticNon net-boundOther House (semi-, terraced)RuralNew build</v>
          </cell>
        </row>
        <row r="216">
          <cell r="K216" t="str">
            <v>DomesticNon net-boundOther House (semi-, terraced)RuralPost-1990</v>
          </cell>
        </row>
        <row r="217">
          <cell r="K217" t="str">
            <v>DomesticNon net-boundOther House (semi-, terraced)RuralPre-1990</v>
          </cell>
        </row>
        <row r="218">
          <cell r="K218" t="str">
            <v>DomesticNon net-boundOther House (semi-, terraced)RuralSWI</v>
          </cell>
        </row>
        <row r="219">
          <cell r="K219" t="str">
            <v>DomesticNon net-boundOther House (semi-, terraced)SuburbanNew build</v>
          </cell>
        </row>
        <row r="220">
          <cell r="K220" t="str">
            <v>DomesticNon net-boundOther House (semi-, terraced)SuburbanPost-1990</v>
          </cell>
        </row>
        <row r="221">
          <cell r="K221" t="str">
            <v>DomesticNon net-boundOther House (semi-, terraced)SuburbanPre-1990</v>
          </cell>
        </row>
        <row r="222">
          <cell r="K222" t="str">
            <v>DomesticNon net-boundOther House (semi-, terraced)SuburbanSWI</v>
          </cell>
        </row>
        <row r="223">
          <cell r="K223" t="str">
            <v>DomesticNon net-boundOther House (semi-, terraced)UrbanNew build</v>
          </cell>
        </row>
        <row r="224">
          <cell r="K224" t="str">
            <v>DomesticNon net-boundOther House (semi-, terraced)UrbanPost-1990</v>
          </cell>
        </row>
        <row r="225">
          <cell r="K225" t="str">
            <v>DomesticNon net-boundOther House (semi-, terraced)UrbanPre-1990</v>
          </cell>
        </row>
        <row r="226">
          <cell r="K226" t="str">
            <v>DomesticNon net-boundOther House (semi-, terraced)UrbanSWI</v>
          </cell>
        </row>
        <row r="227">
          <cell r="K227" t="str">
            <v>IndustrialElectricityLarge, spaceRuralPre-1990</v>
          </cell>
        </row>
        <row r="228">
          <cell r="K228" t="str">
            <v>IndustrialElectricityLarge, spaceRuralPost-1990</v>
          </cell>
        </row>
        <row r="229">
          <cell r="K229" t="str">
            <v>IndustrialElectricityLarge, spaceRuralNew build</v>
          </cell>
        </row>
        <row r="230">
          <cell r="K230" t="str">
            <v>IndustrialElectricityLarge, spaceSuburbanPre-1990</v>
          </cell>
        </row>
        <row r="231">
          <cell r="K231" t="str">
            <v>IndustrialElectricityLarge, spaceSuburbanPost-1990</v>
          </cell>
        </row>
        <row r="232">
          <cell r="K232" t="str">
            <v>IndustrialElectricityLarge, spaceSuburbanNew build</v>
          </cell>
        </row>
        <row r="233">
          <cell r="K233" t="str">
            <v>IndustrialElectricityLarge, spaceUrbanPre-1990</v>
          </cell>
        </row>
        <row r="234">
          <cell r="K234" t="str">
            <v>IndustrialElectricityLarge, spaceUrbanPost-1990</v>
          </cell>
        </row>
        <row r="235">
          <cell r="K235" t="str">
            <v>IndustrialElectricityLarge, spaceUrbanNew build</v>
          </cell>
        </row>
        <row r="236">
          <cell r="K236" t="str">
            <v>IndustrialElectricitySmall, spaceRuralPre-1990</v>
          </cell>
        </row>
        <row r="237">
          <cell r="K237" t="str">
            <v>IndustrialElectricitySmall, spaceRuralPost-1990</v>
          </cell>
        </row>
        <row r="238">
          <cell r="K238" t="str">
            <v>IndustrialElectricitySmall, spaceRuralNew build</v>
          </cell>
        </row>
        <row r="239">
          <cell r="K239" t="str">
            <v>IndustrialElectricitySmall, spaceSuburbanPre-1990</v>
          </cell>
        </row>
        <row r="240">
          <cell r="K240" t="str">
            <v>IndustrialElectricitySmall, spaceSuburbanPost-1990</v>
          </cell>
        </row>
        <row r="241">
          <cell r="K241" t="str">
            <v>IndustrialElectricitySmall, spaceSuburbanNew build</v>
          </cell>
        </row>
        <row r="242">
          <cell r="K242" t="str">
            <v>IndustrialElectricitySmall, spaceUrbanPre-1990</v>
          </cell>
        </row>
        <row r="243">
          <cell r="K243" t="str">
            <v>IndustrialElectricitySmall, spaceUrbanPost-1990</v>
          </cell>
        </row>
        <row r="244">
          <cell r="K244" t="str">
            <v>IndustrialElectricitySmall, spaceUrbanNew build</v>
          </cell>
        </row>
        <row r="245">
          <cell r="K245" t="str">
            <v>IndustrialGasLarge, high-temperature processAllAll</v>
          </cell>
        </row>
        <row r="246">
          <cell r="K246" t="str">
            <v>IndustrialGasLarge, low-temperature processAllAll</v>
          </cell>
        </row>
        <row r="247">
          <cell r="K247" t="str">
            <v>IndustrialGasLarge, spaceRuralPre-1990</v>
          </cell>
        </row>
        <row r="248">
          <cell r="K248" t="str">
            <v>IndustrialGasLarge, spaceRuralPost-1990</v>
          </cell>
        </row>
        <row r="249">
          <cell r="K249" t="str">
            <v>IndustrialGasLarge, spaceRuralNew build</v>
          </cell>
        </row>
        <row r="250">
          <cell r="K250" t="str">
            <v>IndustrialGasLarge, spaceSuburbanPre-1990</v>
          </cell>
        </row>
        <row r="251">
          <cell r="K251" t="str">
            <v>IndustrialGasLarge, spaceSuburbanPost-1990</v>
          </cell>
        </row>
        <row r="252">
          <cell r="K252" t="str">
            <v>IndustrialGasLarge, spaceSuburbanNew build</v>
          </cell>
        </row>
        <row r="253">
          <cell r="K253" t="str">
            <v>IndustrialGasLarge, spaceUrbanPre-1990</v>
          </cell>
        </row>
        <row r="254">
          <cell r="K254" t="str">
            <v>IndustrialGasLarge, spaceUrbanPost-1990</v>
          </cell>
        </row>
        <row r="255">
          <cell r="K255" t="str">
            <v>IndustrialGasLarge, spaceUrbanNew build</v>
          </cell>
        </row>
        <row r="256">
          <cell r="K256" t="str">
            <v>IndustrialGasSmall, high-temperature processAllAll</v>
          </cell>
        </row>
        <row r="257">
          <cell r="K257" t="str">
            <v>IndustrialGasSmall, low-temperature processAllAll</v>
          </cell>
        </row>
        <row r="258">
          <cell r="K258" t="str">
            <v>IndustrialGasSmall, spaceRuralPre-1990</v>
          </cell>
        </row>
        <row r="259">
          <cell r="K259" t="str">
            <v>IndustrialGasSmall, spaceRuralPost-1990</v>
          </cell>
        </row>
        <row r="260">
          <cell r="K260" t="str">
            <v>IndustrialGasSmall, spaceRuralNew build</v>
          </cell>
        </row>
        <row r="261">
          <cell r="K261" t="str">
            <v>IndustrialGasSmall, spaceSuburbanPre-1990</v>
          </cell>
        </row>
        <row r="262">
          <cell r="K262" t="str">
            <v>IndustrialGasSmall, spaceSuburbanPost-1990</v>
          </cell>
        </row>
        <row r="263">
          <cell r="K263" t="str">
            <v>IndustrialGasSmall, spaceSuburbanNew build</v>
          </cell>
        </row>
        <row r="264">
          <cell r="K264" t="str">
            <v>IndustrialGasSmall, spaceUrbanPre-1990</v>
          </cell>
        </row>
        <row r="265">
          <cell r="K265" t="str">
            <v>IndustrialGasSmall, spaceUrbanPost-1990</v>
          </cell>
        </row>
        <row r="266">
          <cell r="K266" t="str">
            <v>IndustrialGasSmall, spaceUrbanNew build</v>
          </cell>
        </row>
        <row r="267">
          <cell r="K267" t="str">
            <v>IndustrialNon net-boundLarge, high-temperature processAllAll</v>
          </cell>
        </row>
        <row r="268">
          <cell r="K268" t="str">
            <v>IndustrialNon net-boundLarge, low-temperature processAllAll</v>
          </cell>
        </row>
        <row r="269">
          <cell r="K269" t="str">
            <v>IndustrialNon net-boundLarge, spaceRuralPre-1990</v>
          </cell>
        </row>
        <row r="270">
          <cell r="K270" t="str">
            <v>IndustrialNon net-boundLarge, spaceRuralPost-1990</v>
          </cell>
        </row>
        <row r="271">
          <cell r="K271" t="str">
            <v>IndustrialNon net-boundLarge, spaceRuralNew build</v>
          </cell>
        </row>
        <row r="272">
          <cell r="K272" t="str">
            <v>IndustrialNon net-boundSmall, high-temperature processAllAll</v>
          </cell>
        </row>
        <row r="273">
          <cell r="K273" t="str">
            <v>IndustrialNon net-boundSmall, low-temperature processAllAll</v>
          </cell>
        </row>
        <row r="274">
          <cell r="K274" t="str">
            <v>IndustrialNon net-boundSmall, spaceRuralPre-1990</v>
          </cell>
        </row>
        <row r="275">
          <cell r="K275" t="str">
            <v>IndustrialNon net-boundSmall, spaceRuralPost-1990</v>
          </cell>
        </row>
        <row r="276">
          <cell r="K276" t="str">
            <v>IndustrialNon net-boundSmall, spaceRuralNew build</v>
          </cell>
        </row>
        <row r="285">
          <cell r="AY285">
            <v>2020</v>
          </cell>
          <cell r="AZ285">
            <v>2021</v>
          </cell>
          <cell r="BA285">
            <v>2022</v>
          </cell>
          <cell r="BB285">
            <v>2023</v>
          </cell>
          <cell r="BC285">
            <v>2024</v>
          </cell>
          <cell r="BD285">
            <v>2025</v>
          </cell>
          <cell r="BE285">
            <v>2026</v>
          </cell>
          <cell r="BF285">
            <v>2027</v>
          </cell>
          <cell r="BG285">
            <v>2028</v>
          </cell>
          <cell r="BH285">
            <v>2029</v>
          </cell>
          <cell r="BI285">
            <v>2030</v>
          </cell>
        </row>
        <row r="286">
          <cell r="AW286" t="str">
            <v>Total</v>
          </cell>
        </row>
        <row r="287">
          <cell r="AW287">
            <v>1</v>
          </cell>
        </row>
        <row r="288">
          <cell r="AW288">
            <v>2</v>
          </cell>
        </row>
        <row r="289">
          <cell r="AW289">
            <v>3</v>
          </cell>
        </row>
        <row r="290">
          <cell r="AW290">
            <v>4</v>
          </cell>
        </row>
        <row r="291">
          <cell r="AW291">
            <v>5</v>
          </cell>
        </row>
        <row r="292">
          <cell r="AW292">
            <v>6</v>
          </cell>
        </row>
        <row r="293">
          <cell r="AW293">
            <v>7</v>
          </cell>
        </row>
        <row r="294">
          <cell r="AW294">
            <v>8</v>
          </cell>
        </row>
        <row r="295">
          <cell r="AW295">
            <v>9</v>
          </cell>
        </row>
      </sheetData>
      <sheetData sheetId="5"/>
      <sheetData sheetId="6"/>
      <sheetData sheetId="7"/>
      <sheetData sheetId="8"/>
      <sheetData sheetId="9">
        <row r="11">
          <cell r="AS11">
            <v>1520</v>
          </cell>
        </row>
        <row r="15">
          <cell r="FV15" t="str">
            <v>-</v>
          </cell>
        </row>
      </sheetData>
      <sheetData sheetId="10"/>
      <sheetData sheetId="11"/>
      <sheetData sheetId="12">
        <row r="5">
          <cell r="G5" t="str">
            <v>Element 2013</v>
          </cell>
        </row>
      </sheetData>
      <sheetData sheetId="13"/>
      <sheetData sheetId="14"/>
      <sheetData sheetId="15"/>
      <sheetData sheetId="16">
        <row r="13">
          <cell r="B13" t="str">
            <v>Year</v>
          </cell>
          <cell r="C13" t="str">
            <v>Type of biogas</v>
          </cell>
          <cell r="D13" t="str">
            <v>RH Net Cost (social)</v>
          </cell>
          <cell r="E13" t="str">
            <v>RH Gross cost</v>
          </cell>
          <cell r="F13" t="str">
            <v>RH Capex cost</v>
          </cell>
          <cell r="G13" t="str">
            <v>RH Opex cost</v>
          </cell>
          <cell r="H13" t="str">
            <v>RH Fuel cost</v>
          </cell>
          <cell r="I13" t="str">
            <v>RH Barrier cost</v>
          </cell>
          <cell r="J13" t="str">
            <v>CF Total Cost</v>
          </cell>
          <cell r="K13" t="str">
            <v>CF Capex Cost</v>
          </cell>
          <cell r="L13" t="str">
            <v>CF Opex Cost</v>
          </cell>
          <cell r="M13" t="str">
            <v>CF Fuel Cost</v>
          </cell>
          <cell r="N13" t="str">
            <v>Renewable Energy</v>
          </cell>
          <cell r="O13" t="str">
            <v>Heat output</v>
          </cell>
          <cell r="P13" t="str">
            <v>Number of installations</v>
          </cell>
          <cell r="Q13" t="str">
            <v>Total CO2 emissions displaced</v>
          </cell>
          <cell r="R13" t="str">
            <v>CO2 emissions displaced in EU ETS</v>
          </cell>
          <cell r="S13" t="str">
            <v>CO2 emissions displaced outside EU ETS</v>
          </cell>
          <cell r="T13" t="str">
            <v>CO2 emissions increase from Heat Pumps</v>
          </cell>
          <cell r="U13" t="str">
            <v>CO2 emissions displaced (direct)</v>
          </cell>
          <cell r="V13" t="str">
            <v>CO2 emissions displaced (indirect)</v>
          </cell>
          <cell r="W13" t="str">
            <v>Social abatement cost in segment</v>
          </cell>
          <cell r="X13" t="str">
            <v>Electricity avoided -- CCC</v>
          </cell>
          <cell r="Y13" t="str">
            <v>Additional electricity used -- CCC</v>
          </cell>
          <cell r="Z13" t="str">
            <v>Net change in electricity consumption -- CCC</v>
          </cell>
          <cell r="AA13" t="str">
            <v>Gas avoided -- CCC</v>
          </cell>
          <cell r="AB13" t="str">
            <v>Oil avoided -- CCC</v>
          </cell>
          <cell r="AC13" t="str">
            <v>Solid fuel avoided -- CCC</v>
          </cell>
          <cell r="AD13" t="str">
            <v>RH Net Cost (social) In-year</v>
          </cell>
          <cell r="AE13" t="str">
            <v>RH Gross cost In-year</v>
          </cell>
          <cell r="AF13" t="str">
            <v>RH Capex cost In-year</v>
          </cell>
          <cell r="AG13" t="str">
            <v>RH Opex cost In-year</v>
          </cell>
          <cell r="AH13" t="str">
            <v>RH Fuel cost In-year</v>
          </cell>
          <cell r="AI13" t="str">
            <v>RH Barrier cost In-year</v>
          </cell>
          <cell r="AJ13" t="str">
            <v>CF Total Cost In-year</v>
          </cell>
          <cell r="AK13" t="str">
            <v>CF Capex Cost In-year</v>
          </cell>
          <cell r="AL13" t="str">
            <v>CF Opex Cost In-year</v>
          </cell>
          <cell r="AM13" t="str">
            <v>CF Fuel Cost In-year</v>
          </cell>
          <cell r="AN13" t="str">
            <v>Renewable Energy In-year</v>
          </cell>
          <cell r="AO13" t="str">
            <v>Heat output In-year</v>
          </cell>
          <cell r="AP13" t="str">
            <v>Number of installations In-year</v>
          </cell>
          <cell r="AQ13" t="str">
            <v>Total CO2 emissions displaced In-year</v>
          </cell>
          <cell r="AR13" t="str">
            <v>CO2 emissions displaced in EU ETS In-year</v>
          </cell>
          <cell r="AS13" t="str">
            <v>CO2 emissions displaced outside EU ETS In-year</v>
          </cell>
          <cell r="AT13" t="str">
            <v>CO2 emissions increase from Heat Pumps In-year</v>
          </cell>
          <cell r="AU13" t="str">
            <v>CO2 emissions displaced (direct) In-year</v>
          </cell>
          <cell r="AV13" t="str">
            <v>CO2 emissions displaced (indirect) In-year</v>
          </cell>
          <cell r="AW13" t="str">
            <v>Social abatement cost in segment In-year</v>
          </cell>
          <cell r="AX13" t="str">
            <v>Electricity avoided -- CCC In-year</v>
          </cell>
          <cell r="AY13" t="str">
            <v>Additional electricity used -- CCC In-year</v>
          </cell>
          <cell r="AZ13" t="str">
            <v>Net change in electricity consumption -- CCC In-year</v>
          </cell>
          <cell r="BA13" t="str">
            <v>Gas avoided -- CCC In-year</v>
          </cell>
          <cell r="BB13" t="str">
            <v>Oil avoided -- CCC In-year</v>
          </cell>
          <cell r="BC13" t="str">
            <v>Solid fuel avoided -- CCC In-year</v>
          </cell>
        </row>
        <row r="15">
          <cell r="B15">
            <v>2020</v>
          </cell>
        </row>
        <row r="16">
          <cell r="B16">
            <v>2021</v>
          </cell>
        </row>
        <row r="17">
          <cell r="B17">
            <v>2022</v>
          </cell>
        </row>
        <row r="18">
          <cell r="B18">
            <v>2023</v>
          </cell>
        </row>
        <row r="19">
          <cell r="B19">
            <v>2024</v>
          </cell>
        </row>
        <row r="20">
          <cell r="B20">
            <v>2025</v>
          </cell>
        </row>
        <row r="21">
          <cell r="B21">
            <v>2026</v>
          </cell>
        </row>
        <row r="22">
          <cell r="B22">
            <v>2027</v>
          </cell>
        </row>
        <row r="23">
          <cell r="B23">
            <v>2028</v>
          </cell>
        </row>
        <row r="24">
          <cell r="B24">
            <v>2029</v>
          </cell>
        </row>
        <row r="25">
          <cell r="B25">
            <v>2030</v>
          </cell>
        </row>
        <row r="30">
          <cell r="B30" t="str">
            <v>Year</v>
          </cell>
        </row>
        <row r="31">
          <cell r="B31">
            <v>0</v>
          </cell>
        </row>
        <row r="32">
          <cell r="B32">
            <v>2020</v>
          </cell>
        </row>
        <row r="33">
          <cell r="B33">
            <v>2021</v>
          </cell>
        </row>
        <row r="34">
          <cell r="B34">
            <v>2022</v>
          </cell>
        </row>
        <row r="35">
          <cell r="B35">
            <v>2023</v>
          </cell>
        </row>
        <row r="36">
          <cell r="B36">
            <v>2024</v>
          </cell>
        </row>
        <row r="37">
          <cell r="B37">
            <v>2025</v>
          </cell>
        </row>
        <row r="38">
          <cell r="B38">
            <v>2026</v>
          </cell>
        </row>
        <row r="39">
          <cell r="B39">
            <v>2027</v>
          </cell>
        </row>
        <row r="40">
          <cell r="B40">
            <v>2028</v>
          </cell>
        </row>
        <row r="41">
          <cell r="B41">
            <v>2029</v>
          </cell>
        </row>
        <row r="42">
          <cell r="B42">
            <v>2030</v>
          </cell>
        </row>
        <row r="47">
          <cell r="B47" t="str">
            <v>Year</v>
          </cell>
        </row>
        <row r="48">
          <cell r="B48">
            <v>0</v>
          </cell>
        </row>
        <row r="49">
          <cell r="B49">
            <v>2020</v>
          </cell>
        </row>
        <row r="50">
          <cell r="B50">
            <v>2021</v>
          </cell>
        </row>
        <row r="51">
          <cell r="B51">
            <v>2022</v>
          </cell>
        </row>
        <row r="52">
          <cell r="B52">
            <v>2023</v>
          </cell>
        </row>
        <row r="53">
          <cell r="B53">
            <v>2024</v>
          </cell>
        </row>
        <row r="54">
          <cell r="B54">
            <v>2025</v>
          </cell>
        </row>
        <row r="55">
          <cell r="B55">
            <v>2026</v>
          </cell>
        </row>
        <row r="56">
          <cell r="B56">
            <v>2027</v>
          </cell>
        </row>
        <row r="57">
          <cell r="B57">
            <v>2028</v>
          </cell>
        </row>
        <row r="58">
          <cell r="B58">
            <v>2029</v>
          </cell>
        </row>
        <row r="59">
          <cell r="B59">
            <v>2030</v>
          </cell>
        </row>
        <row r="64">
          <cell r="B64" t="str">
            <v>Year</v>
          </cell>
        </row>
        <row r="65">
          <cell r="B65">
            <v>0</v>
          </cell>
        </row>
        <row r="66">
          <cell r="B66">
            <v>2020</v>
          </cell>
        </row>
        <row r="67">
          <cell r="B67">
            <v>2021</v>
          </cell>
        </row>
        <row r="68">
          <cell r="B68">
            <v>2022</v>
          </cell>
        </row>
        <row r="69">
          <cell r="B69">
            <v>2023</v>
          </cell>
        </row>
        <row r="70">
          <cell r="B70">
            <v>2024</v>
          </cell>
        </row>
        <row r="71">
          <cell r="B71">
            <v>2025</v>
          </cell>
        </row>
        <row r="72">
          <cell r="B72">
            <v>2026</v>
          </cell>
        </row>
        <row r="73">
          <cell r="B73">
            <v>2027</v>
          </cell>
        </row>
        <row r="74">
          <cell r="B74">
            <v>2028</v>
          </cell>
        </row>
        <row r="75">
          <cell r="B75">
            <v>2029</v>
          </cell>
        </row>
        <row r="76">
          <cell r="B76">
            <v>2030</v>
          </cell>
        </row>
      </sheetData>
      <sheetData sheetId="17"/>
      <sheetData sheetId="18">
        <row r="130">
          <cell r="AW130" t="str">
            <v>RH Net Cost (social) In-year</v>
          </cell>
          <cell r="AX130" t="str">
            <v>RH Gross cost In-year</v>
          </cell>
          <cell r="AY130" t="str">
            <v>RH Capex cost In-year</v>
          </cell>
          <cell r="AZ130" t="str">
            <v>RH Opex cost In-year</v>
          </cell>
          <cell r="BA130" t="str">
            <v>RH Fuel cost In-year</v>
          </cell>
          <cell r="BB130" t="str">
            <v>RH Barrier cost In-year</v>
          </cell>
          <cell r="BC130" t="str">
            <v>CF Total Cost In-year</v>
          </cell>
          <cell r="BD130" t="str">
            <v>CF Capex Cost In-year</v>
          </cell>
          <cell r="BE130" t="str">
            <v>CF Opex Cost In-year</v>
          </cell>
          <cell r="BF130" t="str">
            <v>CF Fuel Cost In-year</v>
          </cell>
          <cell r="BG130" t="str">
            <v>Renewable Energy In-year</v>
          </cell>
          <cell r="BH130" t="str">
            <v>RH Net Cost (social)</v>
          </cell>
          <cell r="BI130" t="str">
            <v>RH Gross cost</v>
          </cell>
          <cell r="BJ130" t="str">
            <v>RH Capex cost</v>
          </cell>
          <cell r="BK130" t="str">
            <v>RH Opex cost</v>
          </cell>
          <cell r="BL130" t="str">
            <v>RH Fuel cost</v>
          </cell>
          <cell r="BM130" t="str">
            <v>RH Barrier cost</v>
          </cell>
          <cell r="BN130" t="str">
            <v>CF Total Cost</v>
          </cell>
          <cell r="BO130" t="str">
            <v>CF Capex Cost</v>
          </cell>
          <cell r="BP130" t="str">
            <v>CF Opex Cost</v>
          </cell>
          <cell r="BQ130" t="str">
            <v>CF Fuel Cost</v>
          </cell>
          <cell r="BR130" t="str">
            <v>Total CO2 emissions displaced in-year</v>
          </cell>
          <cell r="BS130" t="str">
            <v>Total CO2 emissions displaced</v>
          </cell>
          <cell r="BT130" t="str">
            <v>Social Abatement cost in-year</v>
          </cell>
          <cell r="BU130" t="str">
            <v>Social Abatement cost</v>
          </cell>
          <cell r="BV130" t="str">
            <v>Heat output in-year</v>
          </cell>
          <cell r="BW130" t="str">
            <v>Heat output</v>
          </cell>
          <cell r="BY130" t="str">
            <v>Renewable Energy In-year</v>
          </cell>
          <cell r="BZ130" t="str">
            <v>Renewable Energy</v>
          </cell>
          <cell r="CA130" t="str">
            <v>CO2 emissions displaced (direct) in-year</v>
          </cell>
          <cell r="CB130" t="str">
            <v>CO2 emissions displaced (indirect) in-year</v>
          </cell>
          <cell r="CC130" t="str">
            <v>CO2 emissions displaced (direct)</v>
          </cell>
          <cell r="CD130" t="str">
            <v>CO2 emissions displaced (indirect)</v>
          </cell>
          <cell r="CE130" t="str">
            <v>Additional electricity used -- in year</v>
          </cell>
          <cell r="CF130" t="str">
            <v>Additional electricity used cumulative</v>
          </cell>
        </row>
        <row r="132">
          <cell r="AV132">
            <v>2020</v>
          </cell>
        </row>
        <row r="133">
          <cell r="AV133">
            <v>2021</v>
          </cell>
        </row>
        <row r="134">
          <cell r="AV134">
            <v>2022</v>
          </cell>
        </row>
        <row r="135">
          <cell r="AV135">
            <v>2023</v>
          </cell>
        </row>
        <row r="136">
          <cell r="AV136">
            <v>2024</v>
          </cell>
        </row>
        <row r="137">
          <cell r="AV137">
            <v>2025</v>
          </cell>
        </row>
        <row r="138">
          <cell r="AV138">
            <v>2026</v>
          </cell>
        </row>
        <row r="139">
          <cell r="AV139">
            <v>2027</v>
          </cell>
        </row>
        <row r="140">
          <cell r="AV140">
            <v>2028</v>
          </cell>
        </row>
        <row r="141">
          <cell r="AV141">
            <v>2029</v>
          </cell>
        </row>
        <row r="142">
          <cell r="AV142">
            <v>2030</v>
          </cell>
        </row>
      </sheetData>
      <sheetData sheetId="19"/>
      <sheetData sheetId="20"/>
      <sheetData sheetId="21"/>
      <sheetData sheetId="22"/>
      <sheetData sheetId="23">
        <row r="198">
          <cell r="H198">
            <v>34.118048447628794</v>
          </cell>
        </row>
      </sheetData>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Biofuels"/>
    </sheetNames>
    <sheetDataSet>
      <sheetData sheetId="0">
        <row r="10">
          <cell r="C10" t="str">
            <v>Historical &amp; Forecast Business Planning Model 6.0 (Basic)</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B1" t="str">
            <v>Balance Sheet - Historical Assumptions</v>
          </cell>
        </row>
        <row r="73">
          <cell r="H73">
            <v>0</v>
          </cell>
        </row>
      </sheetData>
      <sheetData sheetId="14"/>
      <sheetData sheetId="15"/>
      <sheetData sheetId="16"/>
      <sheetData sheetId="17"/>
      <sheetData sheetId="18"/>
      <sheetData sheetId="19"/>
      <sheetData sheetId="20">
        <row r="1">
          <cell r="B1" t="str">
            <v>Balance Sheet - Historical Outputs</v>
          </cell>
        </row>
        <row r="74">
          <cell r="H74">
            <v>0</v>
          </cell>
        </row>
      </sheetData>
      <sheetData sheetId="21"/>
      <sheetData sheetId="22"/>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sheetData sheetId="28"/>
      <sheetData sheetId="29"/>
      <sheetData sheetId="30"/>
      <sheetData sheetId="31"/>
      <sheetData sheetId="32"/>
      <sheetData sheetId="33"/>
      <sheetData sheetId="34"/>
      <sheetData sheetId="35">
        <row r="9">
          <cell r="C9" t="b">
            <v>1</v>
          </cell>
        </row>
      </sheetData>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In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by Fuel"/>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ing letter analysi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38"/>
  <sheetViews>
    <sheetView tabSelected="1" zoomScale="80" zoomScaleNormal="80" workbookViewId="0">
      <selection activeCell="B13" sqref="B13"/>
    </sheetView>
  </sheetViews>
  <sheetFormatPr defaultColWidth="9.109375" defaultRowHeight="14.4" x14ac:dyDescent="0.3"/>
  <cols>
    <col min="1" max="2" width="9.109375" style="200"/>
    <col min="3" max="5" width="8.88671875" style="200" customWidth="1"/>
    <col min="6" max="6" width="13" style="200" customWidth="1"/>
    <col min="7" max="7" width="3.6640625" style="200" customWidth="1"/>
    <col min="8" max="8" width="43.6640625" style="200" customWidth="1"/>
    <col min="9" max="9" width="117.44140625" style="200" customWidth="1"/>
    <col min="10" max="10" width="10.33203125" style="200" customWidth="1"/>
    <col min="11" max="12" width="8.88671875" style="200" customWidth="1"/>
    <col min="13" max="16384" width="9.109375" style="200"/>
  </cols>
  <sheetData>
    <row r="2" spans="3:12" ht="15" thickBot="1" x14ac:dyDescent="0.35"/>
    <row r="3" spans="3:12" x14ac:dyDescent="0.3">
      <c r="C3" s="321"/>
      <c r="D3" s="322"/>
      <c r="E3" s="322"/>
      <c r="F3" s="322"/>
      <c r="G3" s="322"/>
      <c r="H3" s="322"/>
      <c r="I3" s="322"/>
      <c r="J3" s="322"/>
      <c r="K3" s="322"/>
      <c r="L3" s="323"/>
    </row>
    <row r="4" spans="3:12" x14ac:dyDescent="0.3">
      <c r="C4" s="129"/>
      <c r="D4" s="130"/>
      <c r="E4" s="130"/>
      <c r="F4" s="130"/>
      <c r="G4" s="130"/>
      <c r="H4" s="324" t="s">
        <v>403</v>
      </c>
      <c r="I4" s="130"/>
      <c r="J4" s="130"/>
      <c r="K4" s="130"/>
      <c r="L4" s="131"/>
    </row>
    <row r="5" spans="3:12" x14ac:dyDescent="0.3">
      <c r="C5" s="129"/>
      <c r="D5" s="130"/>
      <c r="E5" s="130"/>
      <c r="F5" s="130"/>
      <c r="G5" s="130"/>
      <c r="H5" s="130" t="s">
        <v>404</v>
      </c>
      <c r="I5" s="130"/>
      <c r="J5" s="130"/>
      <c r="K5" s="130"/>
      <c r="L5" s="131"/>
    </row>
    <row r="6" spans="3:12" x14ac:dyDescent="0.3">
      <c r="C6" s="129"/>
      <c r="D6" s="130"/>
      <c r="E6" s="130"/>
      <c r="F6" s="130"/>
      <c r="G6" s="130"/>
      <c r="H6" s="325" t="s">
        <v>402</v>
      </c>
      <c r="I6" s="130"/>
      <c r="J6" s="130"/>
      <c r="K6" s="130"/>
      <c r="L6" s="131"/>
    </row>
    <row r="7" spans="3:12" x14ac:dyDescent="0.3">
      <c r="C7" s="129"/>
      <c r="D7" s="130"/>
      <c r="E7" s="130"/>
      <c r="F7" s="130"/>
      <c r="G7" s="130"/>
      <c r="H7" s="130"/>
      <c r="I7" s="130"/>
      <c r="J7" s="130"/>
      <c r="K7" s="130"/>
      <c r="L7" s="131"/>
    </row>
    <row r="8" spans="3:12" x14ac:dyDescent="0.3">
      <c r="C8" s="129"/>
      <c r="D8" s="130"/>
      <c r="E8" s="130"/>
      <c r="F8" s="130"/>
      <c r="G8" s="130"/>
      <c r="H8" s="130" t="s">
        <v>405</v>
      </c>
      <c r="I8" s="130"/>
      <c r="J8" s="130"/>
      <c r="K8" s="130"/>
      <c r="L8" s="131"/>
    </row>
    <row r="9" spans="3:12" x14ac:dyDescent="0.3">
      <c r="C9" s="129"/>
      <c r="D9" s="130"/>
      <c r="E9" s="130"/>
      <c r="F9" s="130"/>
      <c r="G9" s="130"/>
      <c r="H9" s="130"/>
      <c r="I9" s="130"/>
      <c r="J9" s="130"/>
      <c r="K9" s="130"/>
      <c r="L9" s="131"/>
    </row>
    <row r="10" spans="3:12" x14ac:dyDescent="0.3">
      <c r="C10" s="129"/>
      <c r="D10" s="130"/>
      <c r="E10" s="130"/>
      <c r="F10" s="130"/>
      <c r="G10" s="130"/>
      <c r="H10" s="130"/>
      <c r="I10" s="130"/>
      <c r="J10" s="130"/>
      <c r="K10" s="130"/>
      <c r="L10" s="131"/>
    </row>
    <row r="11" spans="3:12" x14ac:dyDescent="0.3">
      <c r="C11" s="326"/>
      <c r="D11" s="327"/>
      <c r="E11" s="328"/>
      <c r="F11" s="328"/>
      <c r="G11" s="328"/>
      <c r="H11" s="328"/>
      <c r="I11" s="328"/>
      <c r="J11" s="328"/>
      <c r="K11" s="328"/>
      <c r="L11" s="329"/>
    </row>
    <row r="12" spans="3:12" x14ac:dyDescent="0.3">
      <c r="C12" s="129"/>
      <c r="D12" s="317"/>
      <c r="E12" s="130"/>
      <c r="F12" s="130"/>
      <c r="G12" s="130"/>
      <c r="H12" s="130"/>
      <c r="I12" s="130"/>
      <c r="J12" s="130"/>
      <c r="K12" s="130"/>
      <c r="L12" s="131"/>
    </row>
    <row r="13" spans="3:12" ht="15" thickBot="1" x14ac:dyDescent="0.35">
      <c r="C13" s="129"/>
      <c r="D13" s="317"/>
      <c r="E13" s="130"/>
      <c r="F13" s="130"/>
      <c r="G13" s="130"/>
      <c r="H13" s="130"/>
      <c r="I13" s="130"/>
      <c r="J13" s="130"/>
      <c r="K13" s="130"/>
      <c r="L13" s="131"/>
    </row>
    <row r="14" spans="3:12" ht="15.6" x14ac:dyDescent="0.3">
      <c r="C14" s="129"/>
      <c r="D14" s="130"/>
      <c r="E14" s="128"/>
      <c r="F14" s="141"/>
      <c r="G14" s="141"/>
      <c r="H14" s="141"/>
      <c r="I14" s="142"/>
      <c r="J14" s="130"/>
      <c r="K14" s="130"/>
      <c r="L14" s="131"/>
    </row>
    <row r="15" spans="3:12" ht="15.6" x14ac:dyDescent="0.3">
      <c r="C15" s="129"/>
      <c r="D15" s="130"/>
      <c r="E15" s="143"/>
      <c r="F15" s="144" t="s">
        <v>297</v>
      </c>
      <c r="G15" s="144"/>
      <c r="H15" s="144" t="s">
        <v>288</v>
      </c>
      <c r="I15" s="145" t="s">
        <v>287</v>
      </c>
      <c r="J15" s="130"/>
      <c r="K15" s="130"/>
      <c r="L15" s="131"/>
    </row>
    <row r="16" spans="3:12" x14ac:dyDescent="0.3">
      <c r="C16" s="129"/>
      <c r="D16" s="130"/>
      <c r="E16" s="129"/>
      <c r="F16" s="138"/>
      <c r="G16" s="130"/>
      <c r="H16" s="330" t="s">
        <v>294</v>
      </c>
      <c r="I16" s="131"/>
      <c r="J16" s="130"/>
      <c r="K16" s="130"/>
      <c r="L16" s="131"/>
    </row>
    <row r="17" spans="3:12" x14ac:dyDescent="0.3">
      <c r="C17" s="129"/>
      <c r="D17" s="131"/>
      <c r="E17" s="130"/>
      <c r="F17" s="130"/>
      <c r="G17" s="130"/>
      <c r="H17" s="130" t="s">
        <v>295</v>
      </c>
      <c r="I17" s="132" t="s">
        <v>298</v>
      </c>
      <c r="J17" s="130"/>
      <c r="K17" s="130"/>
      <c r="L17" s="131"/>
    </row>
    <row r="18" spans="3:12" x14ac:dyDescent="0.3">
      <c r="C18" s="129"/>
      <c r="D18" s="131"/>
      <c r="E18" s="130"/>
      <c r="F18" s="130"/>
      <c r="G18" s="130"/>
      <c r="H18" s="130" t="s">
        <v>112</v>
      </c>
      <c r="I18" s="132" t="s">
        <v>299</v>
      </c>
      <c r="J18" s="130"/>
      <c r="K18" s="130"/>
      <c r="L18" s="131"/>
    </row>
    <row r="19" spans="3:12" x14ac:dyDescent="0.3">
      <c r="C19" s="129"/>
      <c r="D19" s="131"/>
      <c r="E19" s="130"/>
      <c r="F19" s="130"/>
      <c r="G19" s="130"/>
      <c r="H19" s="130"/>
      <c r="I19" s="132"/>
      <c r="J19" s="130"/>
      <c r="K19" s="130"/>
      <c r="L19" s="131"/>
    </row>
    <row r="20" spans="3:12" x14ac:dyDescent="0.3">
      <c r="C20" s="129"/>
      <c r="D20" s="131"/>
      <c r="E20" s="130"/>
      <c r="F20" s="147"/>
      <c r="G20" s="130"/>
      <c r="H20" s="330" t="s">
        <v>306</v>
      </c>
      <c r="I20" s="131"/>
      <c r="J20" s="130"/>
      <c r="K20" s="130"/>
      <c r="L20" s="131"/>
    </row>
    <row r="21" spans="3:12" x14ac:dyDescent="0.3">
      <c r="C21" s="129"/>
      <c r="D21" s="131"/>
      <c r="E21" s="130"/>
      <c r="F21" s="130"/>
      <c r="G21" s="130"/>
      <c r="H21" s="130" t="s">
        <v>307</v>
      </c>
      <c r="I21" s="132" t="s">
        <v>308</v>
      </c>
      <c r="J21" s="130"/>
      <c r="K21" s="130"/>
      <c r="L21" s="131"/>
    </row>
    <row r="22" spans="3:12" x14ac:dyDescent="0.3">
      <c r="C22" s="129"/>
      <c r="D22" s="131"/>
      <c r="E22" s="130"/>
      <c r="F22" s="130"/>
      <c r="G22" s="130"/>
      <c r="H22" s="130" t="s">
        <v>309</v>
      </c>
      <c r="I22" s="132" t="s">
        <v>310</v>
      </c>
      <c r="J22" s="130"/>
      <c r="K22" s="130"/>
      <c r="L22" s="131"/>
    </row>
    <row r="23" spans="3:12" x14ac:dyDescent="0.3">
      <c r="C23" s="129"/>
      <c r="D23" s="131"/>
      <c r="E23" s="130"/>
      <c r="F23" s="130"/>
      <c r="G23" s="130"/>
      <c r="H23" s="130"/>
      <c r="I23" s="132"/>
      <c r="J23" s="130"/>
      <c r="K23" s="130"/>
      <c r="L23" s="131"/>
    </row>
    <row r="24" spans="3:12" x14ac:dyDescent="0.3">
      <c r="C24" s="129"/>
      <c r="D24" s="131"/>
      <c r="E24" s="130"/>
      <c r="F24" s="139"/>
      <c r="G24" s="130"/>
      <c r="H24" s="137" t="s">
        <v>293</v>
      </c>
      <c r="I24" s="132"/>
      <c r="J24" s="130"/>
      <c r="K24" s="130"/>
      <c r="L24" s="131"/>
    </row>
    <row r="25" spans="3:12" x14ac:dyDescent="0.3">
      <c r="C25" s="129"/>
      <c r="D25" s="131"/>
      <c r="E25" s="130"/>
      <c r="F25" s="130"/>
      <c r="G25" s="130"/>
      <c r="H25" s="130" t="s">
        <v>365</v>
      </c>
      <c r="I25" s="132" t="s">
        <v>300</v>
      </c>
      <c r="J25" s="130"/>
      <c r="K25" s="130"/>
      <c r="L25" s="131"/>
    </row>
    <row r="26" spans="3:12" x14ac:dyDescent="0.3">
      <c r="C26" s="129"/>
      <c r="D26" s="131"/>
      <c r="E26" s="130"/>
      <c r="F26" s="130"/>
      <c r="G26" s="130"/>
      <c r="H26" s="130" t="s">
        <v>264</v>
      </c>
      <c r="I26" s="133" t="s">
        <v>301</v>
      </c>
      <c r="J26" s="130"/>
      <c r="K26" s="130"/>
      <c r="L26" s="131"/>
    </row>
    <row r="27" spans="3:12" x14ac:dyDescent="0.3">
      <c r="C27" s="129"/>
      <c r="D27" s="131"/>
      <c r="E27" s="130"/>
      <c r="F27" s="130"/>
      <c r="G27" s="130"/>
      <c r="H27" s="130" t="s">
        <v>68</v>
      </c>
      <c r="I27" s="132" t="s">
        <v>302</v>
      </c>
      <c r="J27" s="130"/>
      <c r="K27" s="130"/>
      <c r="L27" s="131"/>
    </row>
    <row r="28" spans="3:12" x14ac:dyDescent="0.3">
      <c r="C28" s="129"/>
      <c r="D28" s="131"/>
      <c r="E28" s="130"/>
      <c r="F28" s="130"/>
      <c r="G28" s="130"/>
      <c r="H28" s="130"/>
      <c r="I28" s="132"/>
      <c r="J28" s="130"/>
      <c r="K28" s="130"/>
      <c r="L28" s="131"/>
    </row>
    <row r="29" spans="3:12" x14ac:dyDescent="0.3">
      <c r="C29" s="129"/>
      <c r="D29" s="131"/>
      <c r="E29" s="130"/>
      <c r="F29" s="140"/>
      <c r="G29" s="130"/>
      <c r="H29" s="330" t="s">
        <v>292</v>
      </c>
      <c r="I29" s="133"/>
      <c r="J29" s="130"/>
      <c r="K29" s="130"/>
      <c r="L29" s="131"/>
    </row>
    <row r="30" spans="3:12" x14ac:dyDescent="0.3">
      <c r="C30" s="129"/>
      <c r="D30" s="131"/>
      <c r="E30" s="130"/>
      <c r="F30" s="130"/>
      <c r="G30" s="130"/>
      <c r="H30" s="130" t="s">
        <v>289</v>
      </c>
      <c r="I30" s="133" t="s">
        <v>303</v>
      </c>
      <c r="J30" s="130"/>
      <c r="K30" s="130"/>
      <c r="L30" s="131"/>
    </row>
    <row r="31" spans="3:12" x14ac:dyDescent="0.3">
      <c r="C31" s="129"/>
      <c r="D31" s="131"/>
      <c r="E31" s="130"/>
      <c r="F31" s="130"/>
      <c r="G31" s="130"/>
      <c r="H31" s="130" t="s">
        <v>290</v>
      </c>
      <c r="I31" s="133" t="s">
        <v>304</v>
      </c>
      <c r="J31" s="130"/>
      <c r="K31" s="130"/>
      <c r="L31" s="131"/>
    </row>
    <row r="32" spans="3:12" x14ac:dyDescent="0.3">
      <c r="C32" s="129"/>
      <c r="D32" s="131"/>
      <c r="E32" s="130"/>
      <c r="F32" s="130"/>
      <c r="G32" s="130"/>
      <c r="H32" s="130" t="s">
        <v>291</v>
      </c>
      <c r="I32" s="133" t="s">
        <v>305</v>
      </c>
      <c r="J32" s="130"/>
      <c r="K32" s="130"/>
      <c r="L32" s="131"/>
    </row>
    <row r="33" spans="3:12" x14ac:dyDescent="0.3">
      <c r="C33" s="129"/>
      <c r="D33" s="131"/>
      <c r="E33" s="130"/>
      <c r="F33" s="130"/>
      <c r="G33" s="130"/>
      <c r="H33" s="130"/>
      <c r="I33" s="133"/>
      <c r="J33" s="130"/>
      <c r="K33" s="130"/>
      <c r="L33" s="131"/>
    </row>
    <row r="34" spans="3:12" ht="15" thickBot="1" x14ac:dyDescent="0.35">
      <c r="C34" s="129"/>
      <c r="D34" s="130"/>
      <c r="E34" s="134"/>
      <c r="F34" s="135"/>
      <c r="G34" s="135"/>
      <c r="H34" s="135"/>
      <c r="I34" s="136"/>
      <c r="J34" s="130"/>
      <c r="K34" s="130"/>
      <c r="L34" s="131"/>
    </row>
    <row r="35" spans="3:12" x14ac:dyDescent="0.3">
      <c r="C35" s="129"/>
      <c r="D35" s="130"/>
      <c r="E35" s="130"/>
      <c r="F35" s="130"/>
      <c r="G35" s="130"/>
      <c r="H35" s="130"/>
      <c r="I35" s="130"/>
      <c r="J35" s="130"/>
      <c r="K35" s="130"/>
      <c r="L35" s="131"/>
    </row>
    <row r="36" spans="3:12" x14ac:dyDescent="0.3">
      <c r="C36" s="129"/>
      <c r="D36" s="130"/>
      <c r="E36" s="130"/>
      <c r="F36" s="130"/>
      <c r="G36" s="130"/>
      <c r="H36" s="130"/>
      <c r="I36" s="130"/>
      <c r="J36" s="130"/>
      <c r="K36" s="130"/>
      <c r="L36" s="131"/>
    </row>
    <row r="37" spans="3:12" x14ac:dyDescent="0.3">
      <c r="C37" s="129"/>
      <c r="D37" s="130"/>
      <c r="E37" s="130"/>
      <c r="F37" s="130"/>
      <c r="G37" s="130"/>
      <c r="H37" s="130"/>
      <c r="I37" s="130"/>
      <c r="J37" s="130"/>
      <c r="K37" s="130"/>
      <c r="L37" s="131"/>
    </row>
    <row r="38" spans="3:12" ht="15" thickBot="1" x14ac:dyDescent="0.35">
      <c r="C38" s="134"/>
      <c r="D38" s="135"/>
      <c r="E38" s="135"/>
      <c r="F38" s="135"/>
      <c r="G38" s="135"/>
      <c r="H38" s="135"/>
      <c r="I38" s="135"/>
      <c r="J38" s="135"/>
      <c r="K38" s="135"/>
      <c r="L38" s="331"/>
    </row>
  </sheetData>
  <sheetProtection algorithmName="SHA-512" hashValue="LEpV+wcBF3xzzQ6hGZRZ60mJGFuz6MRD7H8VoQ1t1n4I1RD3sZAQFad3Z5zR36SkionrzqJR1Y9oM5QvaH0xbA==" saltValue="2rj02BTjevk02T7hAcly4A==" spinCount="100000" sheet="1" objects="1" scenarios="1" selectLockedCells="1" selectUnlockedCell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AD69"/>
  <sheetViews>
    <sheetView topLeftCell="I1" zoomScale="70" zoomScaleNormal="70" workbookViewId="0">
      <selection activeCell="S10" sqref="S10:X26"/>
    </sheetView>
  </sheetViews>
  <sheetFormatPr defaultColWidth="9.109375" defaultRowHeight="14.4" x14ac:dyDescent="0.3"/>
  <cols>
    <col min="1" max="2" width="9.109375" style="200"/>
    <col min="3" max="3" width="15.44140625" style="200" customWidth="1"/>
    <col min="4" max="4" width="67.33203125" style="200" customWidth="1"/>
    <col min="5" max="5" width="22" style="200" customWidth="1"/>
    <col min="6" max="6" width="14.44140625" style="200" customWidth="1"/>
    <col min="7" max="7" width="16" style="200" customWidth="1"/>
    <col min="8" max="8" width="20.44140625" style="200" customWidth="1"/>
    <col min="9" max="9" width="19.44140625" style="200" customWidth="1"/>
    <col min="10" max="13" width="18.88671875" style="200" customWidth="1"/>
    <col min="14" max="14" width="16.6640625" style="200" customWidth="1"/>
    <col min="15" max="15" width="19.88671875" style="200" customWidth="1"/>
    <col min="16" max="16" width="22.44140625" style="200" customWidth="1"/>
    <col min="17" max="17" width="16.6640625" style="200" customWidth="1"/>
    <col min="18" max="18" width="16" style="200" customWidth="1"/>
    <col min="19" max="20" width="15.44140625" style="200" customWidth="1"/>
    <col min="21" max="21" width="16.33203125" style="200" customWidth="1"/>
    <col min="22" max="22" width="23.33203125" style="200" customWidth="1"/>
    <col min="23" max="23" width="18.88671875" style="200" customWidth="1"/>
    <col min="24" max="24" width="20" style="200" customWidth="1"/>
    <col min="25" max="25" width="19.44140625" style="200" customWidth="1"/>
    <col min="26" max="26" width="18.33203125" style="200" customWidth="1"/>
    <col min="27" max="27" width="15.44140625" style="200" customWidth="1"/>
    <col min="28" max="28" width="15.88671875" style="200" customWidth="1"/>
    <col min="29" max="16384" width="9.109375" style="200"/>
  </cols>
  <sheetData>
    <row r="2" spans="2:30" x14ac:dyDescent="0.3">
      <c r="B2" s="187"/>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208"/>
    </row>
    <row r="3" spans="2:30" x14ac:dyDescent="0.3">
      <c r="B3" s="190"/>
      <c r="C3" s="130"/>
      <c r="D3" s="130"/>
      <c r="E3" s="130"/>
      <c r="F3" s="20"/>
      <c r="G3" s="130" t="s">
        <v>275</v>
      </c>
      <c r="H3" s="130"/>
      <c r="I3" s="130"/>
      <c r="J3" s="130"/>
      <c r="K3" s="130"/>
      <c r="L3" s="130"/>
      <c r="M3" s="130"/>
      <c r="N3" s="130"/>
      <c r="O3" s="130"/>
      <c r="P3" s="130"/>
      <c r="Q3" s="130"/>
      <c r="R3" s="130"/>
      <c r="S3" s="130"/>
      <c r="T3" s="130"/>
      <c r="U3" s="130"/>
      <c r="V3" s="130"/>
      <c r="W3" s="130"/>
      <c r="X3" s="130"/>
      <c r="Y3" s="130"/>
      <c r="Z3" s="130"/>
      <c r="AA3" s="130"/>
      <c r="AB3" s="130"/>
      <c r="AC3" s="130"/>
      <c r="AD3" s="191"/>
    </row>
    <row r="4" spans="2:30" x14ac:dyDescent="0.3">
      <c r="B4" s="190"/>
      <c r="C4" s="130"/>
      <c r="D4" s="130"/>
      <c r="E4" s="130"/>
      <c r="F4" s="126"/>
      <c r="G4" s="130" t="s">
        <v>276</v>
      </c>
      <c r="H4" s="130"/>
      <c r="I4" s="130"/>
      <c r="J4" s="130"/>
      <c r="K4" s="130"/>
      <c r="L4" s="130"/>
      <c r="M4" s="130"/>
      <c r="N4" s="130"/>
      <c r="O4" s="130"/>
      <c r="P4" s="130"/>
      <c r="Q4" s="130"/>
      <c r="R4" s="130"/>
      <c r="S4" s="130"/>
      <c r="T4" s="130"/>
      <c r="U4" s="130"/>
      <c r="V4" s="130"/>
      <c r="W4" s="130"/>
      <c r="X4" s="130"/>
      <c r="Y4" s="130"/>
      <c r="Z4" s="130"/>
      <c r="AA4" s="130"/>
      <c r="AB4" s="130"/>
      <c r="AC4" s="130"/>
      <c r="AD4" s="191"/>
    </row>
    <row r="5" spans="2:30" x14ac:dyDescent="0.3">
      <c r="B5" s="190"/>
      <c r="C5" s="130"/>
      <c r="D5" s="130"/>
      <c r="E5" s="130"/>
      <c r="F5" s="19"/>
      <c r="G5" s="130" t="s">
        <v>277</v>
      </c>
      <c r="H5" s="130"/>
      <c r="I5" s="130"/>
      <c r="J5" s="130"/>
      <c r="K5" s="130"/>
      <c r="L5" s="130"/>
      <c r="M5" s="130"/>
      <c r="N5" s="130"/>
      <c r="O5" s="130"/>
      <c r="P5" s="130"/>
      <c r="Q5" s="130"/>
      <c r="R5" s="130"/>
      <c r="S5" s="130"/>
      <c r="T5" s="130"/>
      <c r="U5" s="130"/>
      <c r="V5" s="130"/>
      <c r="W5" s="130"/>
      <c r="X5" s="130"/>
      <c r="Y5" s="130"/>
      <c r="Z5" s="130"/>
      <c r="AA5" s="130"/>
      <c r="AB5" s="130"/>
      <c r="AC5" s="130"/>
      <c r="AD5" s="191"/>
    </row>
    <row r="6" spans="2:30" x14ac:dyDescent="0.3">
      <c r="B6" s="209"/>
      <c r="C6" s="210" t="s">
        <v>211</v>
      </c>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2"/>
    </row>
    <row r="7" spans="2:30" x14ac:dyDescent="0.3">
      <c r="B7" s="19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27"/>
    </row>
    <row r="8" spans="2:30" ht="69" customHeight="1" x14ac:dyDescent="0.3">
      <c r="B8" s="190"/>
      <c r="C8" s="130"/>
      <c r="D8" s="163"/>
      <c r="E8" s="123" t="s">
        <v>77</v>
      </c>
      <c r="F8" s="491" t="s">
        <v>125</v>
      </c>
      <c r="G8" s="491"/>
      <c r="H8" s="491"/>
      <c r="I8" s="491"/>
      <c r="J8" s="498" t="s">
        <v>126</v>
      </c>
      <c r="K8" s="498"/>
      <c r="L8" s="491" t="s">
        <v>78</v>
      </c>
      <c r="M8" s="491"/>
      <c r="N8" s="123" t="s">
        <v>79</v>
      </c>
      <c r="O8" s="498" t="s">
        <v>80</v>
      </c>
      <c r="P8" s="498"/>
      <c r="Q8" s="498"/>
      <c r="R8" s="498"/>
      <c r="S8" s="130"/>
      <c r="T8" s="130"/>
      <c r="U8" s="130"/>
      <c r="V8" s="130"/>
      <c r="W8" s="130"/>
      <c r="X8" s="130"/>
      <c r="Y8" s="130"/>
      <c r="Z8" s="130"/>
      <c r="AA8" s="130"/>
      <c r="AB8" s="130"/>
      <c r="AC8" s="130"/>
      <c r="AD8" s="191"/>
    </row>
    <row r="9" spans="2:30" ht="39" customHeight="1" x14ac:dyDescent="0.3">
      <c r="B9" s="190"/>
      <c r="C9" s="130"/>
      <c r="D9" s="16" t="s">
        <v>127</v>
      </c>
      <c r="E9" s="123"/>
      <c r="F9" s="123" t="s">
        <v>128</v>
      </c>
      <c r="G9" s="123" t="s">
        <v>129</v>
      </c>
      <c r="H9" s="123" t="s">
        <v>108</v>
      </c>
      <c r="I9" s="123" t="s">
        <v>102</v>
      </c>
      <c r="J9" s="123" t="s">
        <v>207</v>
      </c>
      <c r="K9" s="123" t="s">
        <v>208</v>
      </c>
      <c r="L9" s="123" t="s">
        <v>81</v>
      </c>
      <c r="M9" s="123" t="s">
        <v>106</v>
      </c>
      <c r="N9" s="123" t="s">
        <v>265</v>
      </c>
      <c r="O9" s="17" t="s">
        <v>107</v>
      </c>
      <c r="P9" s="123" t="s">
        <v>82</v>
      </c>
      <c r="Q9" s="123" t="s">
        <v>83</v>
      </c>
      <c r="R9" s="123" t="s">
        <v>84</v>
      </c>
      <c r="S9" s="485" t="s">
        <v>52</v>
      </c>
      <c r="T9" s="485"/>
      <c r="U9" s="485"/>
      <c r="V9" s="485"/>
      <c r="W9" s="485"/>
      <c r="X9" s="485"/>
      <c r="Y9" s="481" t="s">
        <v>36</v>
      </c>
      <c r="Z9" s="481"/>
      <c r="AA9" s="481"/>
      <c r="AB9" s="481"/>
      <c r="AC9" s="130"/>
      <c r="AD9" s="191"/>
    </row>
    <row r="10" spans="2:30" ht="22.5" customHeight="1" x14ac:dyDescent="0.3">
      <c r="B10" s="190"/>
      <c r="C10" s="130"/>
      <c r="D10" s="18" t="s">
        <v>130</v>
      </c>
      <c r="E10" s="492" t="s">
        <v>209</v>
      </c>
      <c r="F10" s="19"/>
      <c r="G10" s="19"/>
      <c r="H10" s="19"/>
      <c r="I10" s="19"/>
      <c r="J10" s="20"/>
      <c r="K10" s="19"/>
      <c r="L10" s="19"/>
      <c r="M10" s="19"/>
      <c r="N10" s="19"/>
      <c r="O10" s="499" t="s">
        <v>131</v>
      </c>
      <c r="P10" s="500"/>
      <c r="Q10" s="500"/>
      <c r="R10" s="500"/>
      <c r="S10" s="486" t="s">
        <v>413</v>
      </c>
      <c r="T10" s="411"/>
      <c r="U10" s="411"/>
      <c r="V10" s="411"/>
      <c r="W10" s="411"/>
      <c r="X10" s="412"/>
      <c r="Y10" s="408" t="s">
        <v>400</v>
      </c>
      <c r="Z10" s="408"/>
      <c r="AA10" s="408"/>
      <c r="AB10" s="408"/>
      <c r="AC10" s="130"/>
      <c r="AD10" s="191"/>
    </row>
    <row r="11" spans="2:30" ht="23.25" customHeight="1" x14ac:dyDescent="0.3">
      <c r="B11" s="190"/>
      <c r="C11" s="130"/>
      <c r="D11" s="18" t="s">
        <v>132</v>
      </c>
      <c r="E11" s="493"/>
      <c r="F11" s="19"/>
      <c r="G11" s="19"/>
      <c r="H11" s="19"/>
      <c r="I11" s="19"/>
      <c r="J11" s="126" t="s">
        <v>133</v>
      </c>
      <c r="K11" s="19"/>
      <c r="L11" s="19"/>
      <c r="M11" s="19"/>
      <c r="N11" s="19"/>
      <c r="O11" s="501"/>
      <c r="P11" s="502"/>
      <c r="Q11" s="502"/>
      <c r="R11" s="502"/>
      <c r="S11" s="413"/>
      <c r="T11" s="414"/>
      <c r="U11" s="414"/>
      <c r="V11" s="414"/>
      <c r="W11" s="414"/>
      <c r="X11" s="415"/>
      <c r="Y11" s="408"/>
      <c r="Z11" s="408"/>
      <c r="AA11" s="408"/>
      <c r="AB11" s="408"/>
      <c r="AC11" s="130"/>
      <c r="AD11" s="191"/>
    </row>
    <row r="12" spans="2:30" x14ac:dyDescent="0.3">
      <c r="B12" s="190"/>
      <c r="C12" s="130"/>
      <c r="D12" s="18" t="s">
        <v>134</v>
      </c>
      <c r="E12" s="493"/>
      <c r="F12" s="19"/>
      <c r="G12" s="19"/>
      <c r="H12" s="19"/>
      <c r="I12" s="19"/>
      <c r="J12" s="20"/>
      <c r="K12" s="19"/>
      <c r="L12" s="19"/>
      <c r="M12" s="19"/>
      <c r="N12" s="19"/>
      <c r="O12" s="501"/>
      <c r="P12" s="502"/>
      <c r="Q12" s="502"/>
      <c r="R12" s="502"/>
      <c r="S12" s="413"/>
      <c r="T12" s="414"/>
      <c r="U12" s="414"/>
      <c r="V12" s="414"/>
      <c r="W12" s="414"/>
      <c r="X12" s="415"/>
      <c r="Y12" s="408"/>
      <c r="Z12" s="408"/>
      <c r="AA12" s="408"/>
      <c r="AB12" s="408"/>
      <c r="AC12" s="130"/>
      <c r="AD12" s="191"/>
    </row>
    <row r="13" spans="2:30" x14ac:dyDescent="0.3">
      <c r="B13" s="190"/>
      <c r="C13" s="130"/>
      <c r="D13" s="18" t="s">
        <v>135</v>
      </c>
      <c r="E13" s="493"/>
      <c r="F13" s="19"/>
      <c r="G13" s="19"/>
      <c r="H13" s="19"/>
      <c r="I13" s="19"/>
      <c r="J13" s="20"/>
      <c r="K13" s="19"/>
      <c r="L13" s="19"/>
      <c r="M13" s="19"/>
      <c r="N13" s="19"/>
      <c r="O13" s="501"/>
      <c r="P13" s="502"/>
      <c r="Q13" s="502"/>
      <c r="R13" s="502"/>
      <c r="S13" s="413"/>
      <c r="T13" s="414"/>
      <c r="U13" s="414"/>
      <c r="V13" s="414"/>
      <c r="W13" s="414"/>
      <c r="X13" s="415"/>
      <c r="Y13" s="408"/>
      <c r="Z13" s="408"/>
      <c r="AA13" s="408"/>
      <c r="AB13" s="408"/>
      <c r="AC13" s="130"/>
      <c r="AD13" s="191"/>
    </row>
    <row r="14" spans="2:30" x14ac:dyDescent="0.3">
      <c r="B14" s="190"/>
      <c r="C14" s="130"/>
      <c r="D14" s="18" t="s">
        <v>136</v>
      </c>
      <c r="E14" s="493"/>
      <c r="F14" s="19"/>
      <c r="G14" s="19"/>
      <c r="H14" s="19"/>
      <c r="I14" s="19"/>
      <c r="J14" s="126" t="s">
        <v>133</v>
      </c>
      <c r="K14" s="19"/>
      <c r="L14" s="19"/>
      <c r="M14" s="19"/>
      <c r="N14" s="19"/>
      <c r="O14" s="501"/>
      <c r="P14" s="502"/>
      <c r="Q14" s="502"/>
      <c r="R14" s="502"/>
      <c r="S14" s="413"/>
      <c r="T14" s="414"/>
      <c r="U14" s="414"/>
      <c r="V14" s="414"/>
      <c r="W14" s="414"/>
      <c r="X14" s="415"/>
      <c r="Y14" s="408"/>
      <c r="Z14" s="408"/>
      <c r="AA14" s="408"/>
      <c r="AB14" s="408"/>
      <c r="AC14" s="130"/>
      <c r="AD14" s="191"/>
    </row>
    <row r="15" spans="2:30" x14ac:dyDescent="0.3">
      <c r="B15" s="190"/>
      <c r="C15" s="130"/>
      <c r="D15" s="18" t="s">
        <v>137</v>
      </c>
      <c r="E15" s="494"/>
      <c r="F15" s="19"/>
      <c r="G15" s="19"/>
      <c r="H15" s="19"/>
      <c r="I15" s="19"/>
      <c r="J15" s="20"/>
      <c r="K15" s="19"/>
      <c r="L15" s="19"/>
      <c r="M15" s="19"/>
      <c r="N15" s="19"/>
      <c r="O15" s="501"/>
      <c r="P15" s="502"/>
      <c r="Q15" s="502"/>
      <c r="R15" s="502"/>
      <c r="S15" s="413"/>
      <c r="T15" s="414"/>
      <c r="U15" s="414"/>
      <c r="V15" s="414"/>
      <c r="W15" s="414"/>
      <c r="X15" s="415"/>
      <c r="Y15" s="408"/>
      <c r="Z15" s="408"/>
      <c r="AA15" s="408"/>
      <c r="AB15" s="408"/>
      <c r="AC15" s="130"/>
      <c r="AD15" s="191"/>
    </row>
    <row r="16" spans="2:30" x14ac:dyDescent="0.3">
      <c r="B16" s="190"/>
      <c r="C16" s="130"/>
      <c r="D16" s="18" t="s">
        <v>138</v>
      </c>
      <c r="E16" s="19"/>
      <c r="F16" s="19"/>
      <c r="G16" s="19"/>
      <c r="H16" s="19"/>
      <c r="I16" s="19"/>
      <c r="J16" s="126" t="s">
        <v>133</v>
      </c>
      <c r="K16" s="19"/>
      <c r="L16" s="19"/>
      <c r="M16" s="20"/>
      <c r="N16" s="19"/>
      <c r="O16" s="501"/>
      <c r="P16" s="502"/>
      <c r="Q16" s="502"/>
      <c r="R16" s="502"/>
      <c r="S16" s="413"/>
      <c r="T16" s="414"/>
      <c r="U16" s="414"/>
      <c r="V16" s="414"/>
      <c r="W16" s="414"/>
      <c r="X16" s="415"/>
      <c r="Y16" s="408"/>
      <c r="Z16" s="408"/>
      <c r="AA16" s="408"/>
      <c r="AB16" s="408"/>
      <c r="AC16" s="130"/>
      <c r="AD16" s="191"/>
    </row>
    <row r="17" spans="2:30" x14ac:dyDescent="0.3">
      <c r="B17" s="190"/>
      <c r="C17" s="130"/>
      <c r="D17" s="18" t="s">
        <v>139</v>
      </c>
      <c r="E17" s="19"/>
      <c r="F17" s="19"/>
      <c r="G17" s="19"/>
      <c r="H17" s="19"/>
      <c r="I17" s="19"/>
      <c r="J17" s="20"/>
      <c r="K17" s="19"/>
      <c r="L17" s="19"/>
      <c r="M17" s="20"/>
      <c r="N17" s="19"/>
      <c r="O17" s="501"/>
      <c r="P17" s="502"/>
      <c r="Q17" s="502"/>
      <c r="R17" s="502"/>
      <c r="S17" s="413"/>
      <c r="T17" s="414"/>
      <c r="U17" s="414"/>
      <c r="V17" s="414"/>
      <c r="W17" s="414"/>
      <c r="X17" s="415"/>
      <c r="Y17" s="408"/>
      <c r="Z17" s="408"/>
      <c r="AA17" s="408"/>
      <c r="AB17" s="408"/>
      <c r="AC17" s="130"/>
      <c r="AD17" s="191"/>
    </row>
    <row r="18" spans="2:30" x14ac:dyDescent="0.3">
      <c r="B18" s="190"/>
      <c r="C18" s="130"/>
      <c r="D18" s="18" t="s">
        <v>140</v>
      </c>
      <c r="E18" s="19"/>
      <c r="F18" s="19"/>
      <c r="G18" s="19"/>
      <c r="H18" s="19"/>
      <c r="I18" s="19"/>
      <c r="J18" s="126" t="s">
        <v>133</v>
      </c>
      <c r="K18" s="19"/>
      <c r="L18" s="20"/>
      <c r="M18" s="19"/>
      <c r="N18" s="19"/>
      <c r="O18" s="501"/>
      <c r="P18" s="502"/>
      <c r="Q18" s="502"/>
      <c r="R18" s="502"/>
      <c r="S18" s="413"/>
      <c r="T18" s="414"/>
      <c r="U18" s="414"/>
      <c r="V18" s="414"/>
      <c r="W18" s="414"/>
      <c r="X18" s="415"/>
      <c r="Y18" s="408"/>
      <c r="Z18" s="408"/>
      <c r="AA18" s="408"/>
      <c r="AB18" s="408"/>
      <c r="AC18" s="130"/>
      <c r="AD18" s="191"/>
    </row>
    <row r="19" spans="2:30" x14ac:dyDescent="0.3">
      <c r="B19" s="190"/>
      <c r="C19" s="130"/>
      <c r="D19" s="18" t="s">
        <v>141</v>
      </c>
      <c r="E19" s="19"/>
      <c r="F19" s="19"/>
      <c r="G19" s="19"/>
      <c r="H19" s="19"/>
      <c r="I19" s="19"/>
      <c r="J19" s="20"/>
      <c r="K19" s="19"/>
      <c r="L19" s="20"/>
      <c r="M19" s="19"/>
      <c r="N19" s="19"/>
      <c r="O19" s="501"/>
      <c r="P19" s="502"/>
      <c r="Q19" s="502"/>
      <c r="R19" s="502"/>
      <c r="S19" s="413"/>
      <c r="T19" s="414"/>
      <c r="U19" s="414"/>
      <c r="V19" s="414"/>
      <c r="W19" s="414"/>
      <c r="X19" s="415"/>
      <c r="Y19" s="408"/>
      <c r="Z19" s="408"/>
      <c r="AA19" s="408"/>
      <c r="AB19" s="408"/>
      <c r="AC19" s="130"/>
      <c r="AD19" s="191"/>
    </row>
    <row r="20" spans="2:30" ht="68.25" customHeight="1" x14ac:dyDescent="0.3">
      <c r="B20" s="190"/>
      <c r="C20" s="130"/>
      <c r="D20" s="18" t="s">
        <v>142</v>
      </c>
      <c r="E20" s="19"/>
      <c r="F20" s="19"/>
      <c r="G20" s="19"/>
      <c r="H20" s="19"/>
      <c r="I20" s="19"/>
      <c r="J20" s="126" t="s">
        <v>143</v>
      </c>
      <c r="K20" s="19"/>
      <c r="L20" s="19"/>
      <c r="M20" s="19"/>
      <c r="N20" s="19"/>
      <c r="O20" s="503"/>
      <c r="P20" s="504"/>
      <c r="Q20" s="504"/>
      <c r="R20" s="504"/>
      <c r="S20" s="413"/>
      <c r="T20" s="414"/>
      <c r="U20" s="414"/>
      <c r="V20" s="414"/>
      <c r="W20" s="414"/>
      <c r="X20" s="415"/>
      <c r="Y20" s="408"/>
      <c r="Z20" s="408"/>
      <c r="AA20" s="408"/>
      <c r="AB20" s="408"/>
      <c r="AC20" s="130"/>
      <c r="AD20" s="191"/>
    </row>
    <row r="21" spans="2:30" ht="69.75" customHeight="1" x14ac:dyDescent="0.3">
      <c r="B21" s="190"/>
      <c r="C21" s="130"/>
      <c r="D21" s="18" t="s">
        <v>119</v>
      </c>
      <c r="E21" s="492" t="s">
        <v>209</v>
      </c>
      <c r="F21" s="20"/>
      <c r="G21" s="20"/>
      <c r="H21" s="19"/>
      <c r="I21" s="19"/>
      <c r="J21" s="19"/>
      <c r="K21" s="19"/>
      <c r="L21" s="19"/>
      <c r="M21" s="19"/>
      <c r="N21" s="19"/>
      <c r="O21" s="19"/>
      <c r="P21" s="19"/>
      <c r="Q21" s="19"/>
      <c r="R21" s="115"/>
      <c r="S21" s="413"/>
      <c r="T21" s="414"/>
      <c r="U21" s="414"/>
      <c r="V21" s="414"/>
      <c r="W21" s="414"/>
      <c r="X21" s="415"/>
      <c r="Y21" s="408"/>
      <c r="Z21" s="408"/>
      <c r="AA21" s="408"/>
      <c r="AB21" s="408"/>
      <c r="AC21" s="130"/>
      <c r="AD21" s="191"/>
    </row>
    <row r="22" spans="2:30" ht="35.25" customHeight="1" x14ac:dyDescent="0.3">
      <c r="B22" s="190"/>
      <c r="C22" s="130"/>
      <c r="D22" s="18" t="s">
        <v>367</v>
      </c>
      <c r="E22" s="493"/>
      <c r="F22" s="19"/>
      <c r="G22" s="19"/>
      <c r="H22" s="19"/>
      <c r="I22" s="19"/>
      <c r="J22" s="495" t="s">
        <v>143</v>
      </c>
      <c r="K22" s="19"/>
      <c r="L22" s="19"/>
      <c r="M22" s="19"/>
      <c r="N22" s="19"/>
      <c r="O22" s="19"/>
      <c r="P22" s="19"/>
      <c r="Q22" s="19"/>
      <c r="R22" s="115"/>
      <c r="S22" s="413"/>
      <c r="T22" s="414"/>
      <c r="U22" s="414"/>
      <c r="V22" s="414"/>
      <c r="W22" s="414"/>
      <c r="X22" s="415"/>
      <c r="Y22" s="408"/>
      <c r="Z22" s="408"/>
      <c r="AA22" s="408"/>
      <c r="AB22" s="408"/>
      <c r="AC22" s="130"/>
      <c r="AD22" s="191"/>
    </row>
    <row r="23" spans="2:30" ht="25.5" customHeight="1" x14ac:dyDescent="0.3">
      <c r="B23" s="190"/>
      <c r="C23" s="130"/>
      <c r="D23" s="18" t="s">
        <v>39</v>
      </c>
      <c r="E23" s="494"/>
      <c r="F23" s="19"/>
      <c r="G23" s="19"/>
      <c r="H23" s="19"/>
      <c r="I23" s="19"/>
      <c r="J23" s="495"/>
      <c r="K23" s="19"/>
      <c r="L23" s="19"/>
      <c r="M23" s="19"/>
      <c r="N23" s="19"/>
      <c r="O23" s="19"/>
      <c r="P23" s="19"/>
      <c r="Q23" s="19"/>
      <c r="R23" s="115"/>
      <c r="S23" s="413"/>
      <c r="T23" s="414"/>
      <c r="U23" s="414"/>
      <c r="V23" s="414"/>
      <c r="W23" s="414"/>
      <c r="X23" s="415"/>
      <c r="Y23" s="408"/>
      <c r="Z23" s="408"/>
      <c r="AA23" s="408"/>
      <c r="AB23" s="408"/>
      <c r="AC23" s="130"/>
      <c r="AD23" s="191"/>
    </row>
    <row r="24" spans="2:30" x14ac:dyDescent="0.3">
      <c r="B24" s="190"/>
      <c r="C24" s="130"/>
      <c r="D24" s="18" t="s">
        <v>85</v>
      </c>
      <c r="E24" s="19"/>
      <c r="F24" s="19"/>
      <c r="G24" s="19"/>
      <c r="H24" s="19"/>
      <c r="I24" s="19"/>
      <c r="J24" s="19"/>
      <c r="K24" s="19"/>
      <c r="L24" s="19"/>
      <c r="M24" s="19"/>
      <c r="N24" s="20"/>
      <c r="O24" s="19"/>
      <c r="P24" s="19"/>
      <c r="Q24" s="19"/>
      <c r="R24" s="115"/>
      <c r="S24" s="413"/>
      <c r="T24" s="414"/>
      <c r="U24" s="414"/>
      <c r="V24" s="414"/>
      <c r="W24" s="414"/>
      <c r="X24" s="415"/>
      <c r="Y24" s="408"/>
      <c r="Z24" s="408"/>
      <c r="AA24" s="408"/>
      <c r="AB24" s="408"/>
      <c r="AC24" s="130"/>
      <c r="AD24" s="191"/>
    </row>
    <row r="25" spans="2:30" x14ac:dyDescent="0.3">
      <c r="B25" s="190"/>
      <c r="C25" s="130"/>
      <c r="D25" s="18" t="s">
        <v>53</v>
      </c>
      <c r="E25" s="19"/>
      <c r="F25" s="19"/>
      <c r="G25" s="19"/>
      <c r="H25" s="19"/>
      <c r="I25" s="19"/>
      <c r="J25" s="19"/>
      <c r="K25" s="19"/>
      <c r="L25" s="19"/>
      <c r="M25" s="20"/>
      <c r="N25" s="19"/>
      <c r="O25" s="19"/>
      <c r="P25" s="19"/>
      <c r="Q25" s="19"/>
      <c r="R25" s="115"/>
      <c r="S25" s="413"/>
      <c r="T25" s="414"/>
      <c r="U25" s="414"/>
      <c r="V25" s="414"/>
      <c r="W25" s="414"/>
      <c r="X25" s="415"/>
      <c r="Y25" s="408"/>
      <c r="Z25" s="408"/>
      <c r="AA25" s="408"/>
      <c r="AB25" s="408"/>
      <c r="AC25" s="130"/>
      <c r="AD25" s="191"/>
    </row>
    <row r="26" spans="2:30" ht="24" x14ac:dyDescent="0.3">
      <c r="B26" s="190"/>
      <c r="C26" s="130"/>
      <c r="D26" s="18" t="s">
        <v>86</v>
      </c>
      <c r="E26" s="19"/>
      <c r="F26" s="19"/>
      <c r="G26" s="19"/>
      <c r="H26" s="19"/>
      <c r="I26" s="19"/>
      <c r="J26" s="19"/>
      <c r="K26" s="19"/>
      <c r="L26" s="19"/>
      <c r="M26" s="19"/>
      <c r="N26" s="19"/>
      <c r="O26" s="124" t="s">
        <v>133</v>
      </c>
      <c r="P26" s="20"/>
      <c r="Q26" s="124" t="s">
        <v>133</v>
      </c>
      <c r="R26" s="124" t="s">
        <v>133</v>
      </c>
      <c r="S26" s="416"/>
      <c r="T26" s="417"/>
      <c r="U26" s="417"/>
      <c r="V26" s="417"/>
      <c r="W26" s="417"/>
      <c r="X26" s="418"/>
      <c r="Y26" s="408"/>
      <c r="Z26" s="408"/>
      <c r="AA26" s="408"/>
      <c r="AB26" s="408"/>
      <c r="AC26" s="130"/>
      <c r="AD26" s="191"/>
    </row>
    <row r="27" spans="2:30" x14ac:dyDescent="0.3">
      <c r="B27" s="190"/>
      <c r="C27" s="130"/>
      <c r="D27" s="193"/>
      <c r="E27" s="193"/>
      <c r="F27" s="193"/>
      <c r="G27" s="193"/>
      <c r="H27" s="193"/>
      <c r="I27" s="193"/>
      <c r="J27" s="193"/>
      <c r="K27" s="193"/>
      <c r="L27" s="193"/>
      <c r="M27" s="193"/>
      <c r="N27" s="193"/>
      <c r="O27" s="193"/>
      <c r="P27" s="287"/>
      <c r="Q27" s="193"/>
      <c r="R27" s="193"/>
      <c r="S27" s="130"/>
      <c r="T27" s="130"/>
      <c r="U27" s="130"/>
      <c r="V27" s="130"/>
      <c r="W27" s="130"/>
      <c r="X27" s="130"/>
      <c r="Y27" s="130"/>
      <c r="Z27" s="130"/>
      <c r="AA27" s="130"/>
      <c r="AB27" s="130"/>
      <c r="AC27" s="130"/>
      <c r="AD27" s="191"/>
    </row>
    <row r="28" spans="2:30" x14ac:dyDescent="0.3">
      <c r="B28" s="190"/>
      <c r="C28" s="130"/>
      <c r="D28" s="193"/>
      <c r="E28" s="193"/>
      <c r="F28" s="193"/>
      <c r="G28" s="193"/>
      <c r="H28" s="193"/>
      <c r="I28" s="193"/>
      <c r="J28" s="193"/>
      <c r="K28" s="193"/>
      <c r="L28" s="193"/>
      <c r="M28" s="193"/>
      <c r="N28" s="193"/>
      <c r="O28" s="193"/>
      <c r="P28" s="215"/>
      <c r="Q28" s="193"/>
      <c r="R28" s="193"/>
      <c r="S28" s="130"/>
      <c r="T28" s="130"/>
      <c r="U28" s="130"/>
      <c r="V28" s="130"/>
      <c r="W28" s="130"/>
      <c r="X28" s="130"/>
      <c r="Y28" s="130"/>
      <c r="Z28" s="130"/>
      <c r="AA28" s="130"/>
      <c r="AB28" s="130"/>
      <c r="AC28" s="130"/>
      <c r="AD28" s="191"/>
    </row>
    <row r="29" spans="2:30" x14ac:dyDescent="0.3">
      <c r="B29" s="209"/>
      <c r="C29" s="210" t="s">
        <v>212</v>
      </c>
      <c r="D29" s="213"/>
      <c r="E29" s="213"/>
      <c r="F29" s="213"/>
      <c r="G29" s="213"/>
      <c r="H29" s="213"/>
      <c r="I29" s="213"/>
      <c r="J29" s="213"/>
      <c r="K29" s="213"/>
      <c r="L29" s="213"/>
      <c r="M29" s="213"/>
      <c r="N29" s="213"/>
      <c r="O29" s="213"/>
      <c r="P29" s="214"/>
      <c r="Q29" s="213"/>
      <c r="R29" s="213"/>
      <c r="S29" s="211"/>
      <c r="T29" s="211"/>
      <c r="U29" s="211"/>
      <c r="V29" s="211"/>
      <c r="W29" s="211"/>
      <c r="X29" s="211"/>
      <c r="Y29" s="211"/>
      <c r="Z29" s="211"/>
      <c r="AA29" s="211"/>
      <c r="AB29" s="211"/>
      <c r="AC29" s="211"/>
      <c r="AD29" s="212"/>
    </row>
    <row r="30" spans="2:30" x14ac:dyDescent="0.3">
      <c r="B30" s="190"/>
      <c r="C30" s="130"/>
      <c r="D30" s="193"/>
      <c r="E30" s="193"/>
      <c r="F30" s="193"/>
      <c r="G30" s="193"/>
      <c r="H30" s="193"/>
      <c r="I30" s="193"/>
      <c r="J30" s="193"/>
      <c r="K30" s="193"/>
      <c r="L30" s="193"/>
      <c r="M30" s="193"/>
      <c r="N30" s="193"/>
      <c r="O30" s="193"/>
      <c r="P30" s="193"/>
      <c r="Q30" s="193"/>
      <c r="R30" s="193"/>
      <c r="S30" s="193"/>
      <c r="T30" s="193"/>
      <c r="U30" s="193"/>
      <c r="V30" s="193"/>
      <c r="W30" s="130"/>
      <c r="X30" s="130"/>
      <c r="Y30" s="130"/>
      <c r="Z30" s="130"/>
      <c r="AA30" s="130"/>
      <c r="AB30" s="130"/>
      <c r="AC30" s="130"/>
      <c r="AD30" s="191"/>
    </row>
    <row r="31" spans="2:30" x14ac:dyDescent="0.3">
      <c r="B31" s="190"/>
      <c r="C31" s="130"/>
      <c r="D31" s="320" t="s">
        <v>278</v>
      </c>
      <c r="E31" s="193"/>
      <c r="F31" s="193"/>
      <c r="G31" s="193"/>
      <c r="H31" s="193"/>
      <c r="I31" s="193"/>
      <c r="J31" s="496" t="s">
        <v>80</v>
      </c>
      <c r="K31" s="496"/>
      <c r="L31" s="496"/>
      <c r="M31" s="496"/>
      <c r="N31" s="193"/>
      <c r="O31" s="193"/>
      <c r="P31" s="193"/>
      <c r="Q31" s="193"/>
      <c r="R31" s="193"/>
      <c r="S31" s="193"/>
      <c r="T31" s="193"/>
      <c r="U31" s="193"/>
      <c r="V31" s="193"/>
      <c r="W31" s="193"/>
      <c r="X31" s="130"/>
      <c r="Y31" s="130"/>
      <c r="Z31" s="130"/>
      <c r="AA31" s="130"/>
      <c r="AB31" s="130"/>
      <c r="AC31" s="130"/>
      <c r="AD31" s="191"/>
    </row>
    <row r="32" spans="2:30" ht="27" customHeight="1" x14ac:dyDescent="0.3">
      <c r="B32" s="190"/>
      <c r="C32" s="130"/>
      <c r="D32" s="148"/>
      <c r="E32" s="488" t="s">
        <v>366</v>
      </c>
      <c r="F32" s="489"/>
      <c r="G32" s="489"/>
      <c r="H32" s="489"/>
      <c r="I32" s="490"/>
      <c r="J32" s="17" t="s">
        <v>107</v>
      </c>
      <c r="K32" s="123" t="s">
        <v>82</v>
      </c>
      <c r="L32" s="123" t="s">
        <v>83</v>
      </c>
      <c r="M32" s="123" t="s">
        <v>84</v>
      </c>
      <c r="N32" s="485" t="s">
        <v>52</v>
      </c>
      <c r="O32" s="485"/>
      <c r="P32" s="485"/>
      <c r="Q32" s="485"/>
      <c r="R32" s="485"/>
      <c r="S32" s="485"/>
      <c r="T32" s="481" t="s">
        <v>36</v>
      </c>
      <c r="U32" s="481"/>
      <c r="V32" s="481"/>
      <c r="W32" s="481"/>
      <c r="X32" s="130"/>
      <c r="Y32" s="130"/>
      <c r="Z32" s="130"/>
      <c r="AA32" s="130"/>
      <c r="AB32" s="130"/>
      <c r="AC32" s="130"/>
      <c r="AD32" s="191"/>
    </row>
    <row r="33" spans="2:30" ht="51" customHeight="1" x14ac:dyDescent="0.3">
      <c r="B33" s="190"/>
      <c r="C33" s="130"/>
      <c r="D33" s="487" t="s">
        <v>166</v>
      </c>
      <c r="E33" s="482" t="s">
        <v>144</v>
      </c>
      <c r="F33" s="483"/>
      <c r="G33" s="483"/>
      <c r="H33" s="483"/>
      <c r="I33" s="484"/>
      <c r="J33" s="19"/>
      <c r="K33" s="22" t="s">
        <v>133</v>
      </c>
      <c r="L33" s="22" t="s">
        <v>133</v>
      </c>
      <c r="M33" s="22" t="s">
        <v>133</v>
      </c>
      <c r="N33" s="410" t="s">
        <v>282</v>
      </c>
      <c r="O33" s="411"/>
      <c r="P33" s="411"/>
      <c r="Q33" s="411"/>
      <c r="R33" s="411"/>
      <c r="S33" s="412"/>
      <c r="T33" s="408" t="s">
        <v>401</v>
      </c>
      <c r="U33" s="404"/>
      <c r="V33" s="404"/>
      <c r="W33" s="404"/>
      <c r="X33" s="130"/>
      <c r="Y33" s="130"/>
      <c r="Z33" s="130"/>
      <c r="AA33" s="130"/>
      <c r="AB33" s="130"/>
      <c r="AC33" s="130"/>
      <c r="AD33" s="191"/>
    </row>
    <row r="34" spans="2:30" ht="48" customHeight="1" x14ac:dyDescent="0.3">
      <c r="B34" s="190"/>
      <c r="C34" s="130"/>
      <c r="D34" s="487"/>
      <c r="E34" s="482" t="s">
        <v>145</v>
      </c>
      <c r="F34" s="483"/>
      <c r="G34" s="483"/>
      <c r="H34" s="483"/>
      <c r="I34" s="484"/>
      <c r="J34" s="19"/>
      <c r="K34" s="22" t="s">
        <v>133</v>
      </c>
      <c r="L34" s="19"/>
      <c r="M34" s="19"/>
      <c r="N34" s="416"/>
      <c r="O34" s="417"/>
      <c r="P34" s="417"/>
      <c r="Q34" s="417"/>
      <c r="R34" s="417"/>
      <c r="S34" s="418"/>
      <c r="T34" s="404"/>
      <c r="U34" s="404"/>
      <c r="V34" s="404"/>
      <c r="W34" s="404"/>
      <c r="X34" s="130"/>
      <c r="Y34" s="130"/>
      <c r="Z34" s="130"/>
      <c r="AA34" s="130"/>
      <c r="AB34" s="130"/>
      <c r="AC34" s="130"/>
      <c r="AD34" s="191"/>
    </row>
    <row r="35" spans="2:30" ht="60" customHeight="1" x14ac:dyDescent="0.3">
      <c r="B35" s="190"/>
      <c r="C35" s="130"/>
      <c r="D35" s="487"/>
      <c r="E35" s="482" t="s">
        <v>146</v>
      </c>
      <c r="F35" s="483"/>
      <c r="G35" s="483"/>
      <c r="H35" s="483"/>
      <c r="I35" s="484"/>
      <c r="J35" s="126" t="s">
        <v>147</v>
      </c>
      <c r="K35" s="20"/>
      <c r="L35" s="126" t="s">
        <v>147</v>
      </c>
      <c r="M35" s="126" t="s">
        <v>147</v>
      </c>
      <c r="N35" s="408" t="s">
        <v>283</v>
      </c>
      <c r="O35" s="408"/>
      <c r="P35" s="408"/>
      <c r="Q35" s="408"/>
      <c r="R35" s="408"/>
      <c r="S35" s="408"/>
      <c r="T35" s="404"/>
      <c r="U35" s="404"/>
      <c r="V35" s="404"/>
      <c r="W35" s="404"/>
      <c r="X35" s="130"/>
      <c r="Y35" s="130"/>
      <c r="Z35" s="130"/>
      <c r="AA35" s="130"/>
      <c r="AB35" s="130"/>
      <c r="AC35" s="130"/>
      <c r="AD35" s="191"/>
    </row>
    <row r="36" spans="2:30" x14ac:dyDescent="0.3">
      <c r="B36" s="190"/>
      <c r="C36" s="130"/>
      <c r="D36" s="487" t="s">
        <v>62</v>
      </c>
      <c r="E36" s="482" t="s">
        <v>148</v>
      </c>
      <c r="F36" s="483"/>
      <c r="G36" s="483"/>
      <c r="H36" s="483"/>
      <c r="I36" s="484"/>
      <c r="J36" s="22" t="s">
        <v>133</v>
      </c>
      <c r="K36" s="22" t="s">
        <v>133</v>
      </c>
      <c r="L36" s="22" t="s">
        <v>133</v>
      </c>
      <c r="M36" s="22" t="s">
        <v>133</v>
      </c>
      <c r="N36" s="497"/>
      <c r="O36" s="497"/>
      <c r="P36" s="497"/>
      <c r="Q36" s="497"/>
      <c r="R36" s="497"/>
      <c r="S36" s="497"/>
      <c r="T36" s="404"/>
      <c r="U36" s="404"/>
      <c r="V36" s="404"/>
      <c r="W36" s="404"/>
      <c r="X36" s="130"/>
      <c r="Y36" s="130"/>
      <c r="Z36" s="130"/>
      <c r="AA36" s="130"/>
      <c r="AB36" s="130"/>
      <c r="AC36" s="130"/>
      <c r="AD36" s="191"/>
    </row>
    <row r="37" spans="2:30" ht="67.5" customHeight="1" x14ac:dyDescent="0.3">
      <c r="B37" s="190"/>
      <c r="C37" s="130"/>
      <c r="D37" s="487"/>
      <c r="E37" s="482" t="s">
        <v>210</v>
      </c>
      <c r="F37" s="483"/>
      <c r="G37" s="483"/>
      <c r="H37" s="483"/>
      <c r="I37" s="484"/>
      <c r="J37" s="126" t="s">
        <v>133</v>
      </c>
      <c r="K37" s="20"/>
      <c r="L37" s="20"/>
      <c r="M37" s="20"/>
      <c r="N37" s="408" t="s">
        <v>279</v>
      </c>
      <c r="O37" s="408"/>
      <c r="P37" s="408"/>
      <c r="Q37" s="408"/>
      <c r="R37" s="408"/>
      <c r="S37" s="408"/>
      <c r="T37" s="404"/>
      <c r="U37" s="404"/>
      <c r="V37" s="404"/>
      <c r="W37" s="404"/>
      <c r="X37" s="130"/>
      <c r="Y37" s="130"/>
      <c r="Z37" s="130"/>
      <c r="AA37" s="130"/>
      <c r="AB37" s="130"/>
      <c r="AC37" s="130"/>
      <c r="AD37" s="191"/>
    </row>
    <row r="38" spans="2:30" ht="41.25" customHeight="1" x14ac:dyDescent="0.3">
      <c r="B38" s="190"/>
      <c r="C38" s="130"/>
      <c r="D38" s="487" t="s">
        <v>61</v>
      </c>
      <c r="E38" s="482" t="s">
        <v>149</v>
      </c>
      <c r="F38" s="483"/>
      <c r="G38" s="483"/>
      <c r="H38" s="483"/>
      <c r="I38" s="484"/>
      <c r="J38" s="19"/>
      <c r="K38" s="22" t="s">
        <v>133</v>
      </c>
      <c r="L38" s="19"/>
      <c r="M38" s="19"/>
      <c r="N38" s="408" t="s">
        <v>284</v>
      </c>
      <c r="O38" s="408"/>
      <c r="P38" s="408"/>
      <c r="Q38" s="408"/>
      <c r="R38" s="408"/>
      <c r="S38" s="408"/>
      <c r="T38" s="404"/>
      <c r="U38" s="404"/>
      <c r="V38" s="404"/>
      <c r="W38" s="404"/>
      <c r="X38" s="130"/>
      <c r="Y38" s="130"/>
      <c r="Z38" s="130"/>
      <c r="AA38" s="130"/>
      <c r="AB38" s="130"/>
      <c r="AC38" s="130"/>
      <c r="AD38" s="191"/>
    </row>
    <row r="39" spans="2:30" ht="39" customHeight="1" x14ac:dyDescent="0.3">
      <c r="B39" s="190"/>
      <c r="C39" s="130"/>
      <c r="D39" s="487"/>
      <c r="E39" s="482" t="s">
        <v>150</v>
      </c>
      <c r="F39" s="483"/>
      <c r="G39" s="483"/>
      <c r="H39" s="483"/>
      <c r="I39" s="484"/>
      <c r="J39" s="19"/>
      <c r="K39" s="20"/>
      <c r="L39" s="22" t="s">
        <v>133</v>
      </c>
      <c r="M39" s="22" t="s">
        <v>133</v>
      </c>
      <c r="N39" s="408" t="s">
        <v>285</v>
      </c>
      <c r="O39" s="408"/>
      <c r="P39" s="408"/>
      <c r="Q39" s="408"/>
      <c r="R39" s="408"/>
      <c r="S39" s="408"/>
      <c r="T39" s="404"/>
      <c r="U39" s="404"/>
      <c r="V39" s="404"/>
      <c r="W39" s="404"/>
      <c r="X39" s="130"/>
      <c r="Y39" s="130"/>
      <c r="Z39" s="130"/>
      <c r="AA39" s="130"/>
      <c r="AB39" s="130"/>
      <c r="AC39" s="130"/>
      <c r="AD39" s="191"/>
    </row>
    <row r="40" spans="2:30" x14ac:dyDescent="0.3">
      <c r="B40" s="190"/>
      <c r="C40" s="130"/>
      <c r="D40" s="487" t="s">
        <v>167</v>
      </c>
      <c r="E40" s="482" t="s">
        <v>266</v>
      </c>
      <c r="F40" s="483"/>
      <c r="G40" s="483"/>
      <c r="H40" s="483"/>
      <c r="I40" s="484"/>
      <c r="J40" s="19"/>
      <c r="K40" s="22" t="s">
        <v>133</v>
      </c>
      <c r="L40" s="19"/>
      <c r="M40" s="19"/>
      <c r="N40" s="410" t="s">
        <v>280</v>
      </c>
      <c r="O40" s="411"/>
      <c r="P40" s="411"/>
      <c r="Q40" s="411"/>
      <c r="R40" s="411"/>
      <c r="S40" s="412"/>
      <c r="T40" s="404"/>
      <c r="U40" s="404"/>
      <c r="V40" s="404"/>
      <c r="W40" s="404"/>
      <c r="X40" s="130"/>
      <c r="Y40" s="130"/>
      <c r="Z40" s="130"/>
      <c r="AA40" s="130"/>
      <c r="AB40" s="130"/>
      <c r="AC40" s="130"/>
      <c r="AD40" s="191"/>
    </row>
    <row r="41" spans="2:30" ht="39" customHeight="1" x14ac:dyDescent="0.3">
      <c r="B41" s="190"/>
      <c r="C41" s="130"/>
      <c r="D41" s="487"/>
      <c r="E41" s="482" t="s">
        <v>150</v>
      </c>
      <c r="F41" s="483"/>
      <c r="G41" s="483"/>
      <c r="H41" s="483"/>
      <c r="I41" s="484"/>
      <c r="J41" s="19"/>
      <c r="K41" s="22" t="s">
        <v>133</v>
      </c>
      <c r="L41" s="19"/>
      <c r="M41" s="19"/>
      <c r="N41" s="416"/>
      <c r="O41" s="417"/>
      <c r="P41" s="417"/>
      <c r="Q41" s="417"/>
      <c r="R41" s="417"/>
      <c r="S41" s="418"/>
      <c r="T41" s="404"/>
      <c r="U41" s="404"/>
      <c r="V41" s="404"/>
      <c r="W41" s="404"/>
      <c r="X41" s="130"/>
      <c r="Y41" s="130"/>
      <c r="Z41" s="130"/>
      <c r="AA41" s="130"/>
      <c r="AB41" s="130"/>
      <c r="AC41" s="130"/>
      <c r="AD41" s="191"/>
    </row>
    <row r="42" spans="2:30" ht="33.75" customHeight="1" x14ac:dyDescent="0.3">
      <c r="B42" s="190"/>
      <c r="C42" s="130"/>
      <c r="D42" s="26" t="s">
        <v>168</v>
      </c>
      <c r="E42" s="482" t="s">
        <v>151</v>
      </c>
      <c r="F42" s="483"/>
      <c r="G42" s="483"/>
      <c r="H42" s="483"/>
      <c r="I42" s="484"/>
      <c r="J42" s="19"/>
      <c r="K42" s="22" t="s">
        <v>133</v>
      </c>
      <c r="L42" s="22" t="s">
        <v>133</v>
      </c>
      <c r="M42" s="22" t="s">
        <v>133</v>
      </c>
      <c r="N42" s="408" t="s">
        <v>281</v>
      </c>
      <c r="O42" s="408"/>
      <c r="P42" s="408"/>
      <c r="Q42" s="408"/>
      <c r="R42" s="408"/>
      <c r="S42" s="408"/>
      <c r="T42" s="404"/>
      <c r="U42" s="404"/>
      <c r="V42" s="404"/>
      <c r="W42" s="404"/>
      <c r="X42" s="130"/>
      <c r="Y42" s="130"/>
      <c r="Z42" s="130"/>
      <c r="AA42" s="130"/>
      <c r="AB42" s="130"/>
      <c r="AC42" s="130"/>
      <c r="AD42" s="191"/>
    </row>
    <row r="43" spans="2:30" ht="45" customHeight="1" x14ac:dyDescent="0.3">
      <c r="B43" s="190"/>
      <c r="C43" s="130"/>
      <c r="D43" s="125" t="s">
        <v>63</v>
      </c>
      <c r="E43" s="482" t="s">
        <v>152</v>
      </c>
      <c r="F43" s="483"/>
      <c r="G43" s="483"/>
      <c r="H43" s="483"/>
      <c r="I43" s="484"/>
      <c r="J43" s="19"/>
      <c r="K43" s="126" t="s">
        <v>153</v>
      </c>
      <c r="L43" s="126" t="s">
        <v>153</v>
      </c>
      <c r="M43" s="126" t="s">
        <v>153</v>
      </c>
      <c r="N43" s="408"/>
      <c r="O43" s="408"/>
      <c r="P43" s="408"/>
      <c r="Q43" s="408"/>
      <c r="R43" s="408"/>
      <c r="S43" s="408"/>
      <c r="T43" s="404"/>
      <c r="U43" s="404"/>
      <c r="V43" s="404"/>
      <c r="W43" s="404"/>
      <c r="X43" s="130"/>
      <c r="Y43" s="130"/>
      <c r="Z43" s="130"/>
      <c r="AA43" s="130"/>
      <c r="AB43" s="130"/>
      <c r="AC43" s="130"/>
      <c r="AD43" s="191"/>
    </row>
    <row r="44" spans="2:30" ht="45" customHeight="1" x14ac:dyDescent="0.3">
      <c r="B44" s="190"/>
      <c r="C44" s="130"/>
      <c r="D44" s="26" t="s">
        <v>169</v>
      </c>
      <c r="E44" s="482" t="s">
        <v>155</v>
      </c>
      <c r="F44" s="483"/>
      <c r="G44" s="483"/>
      <c r="H44" s="483"/>
      <c r="I44" s="484"/>
      <c r="J44" s="126" t="s">
        <v>153</v>
      </c>
      <c r="K44" s="126" t="s">
        <v>153</v>
      </c>
      <c r="L44" s="126" t="s">
        <v>153</v>
      </c>
      <c r="M44" s="126" t="s">
        <v>153</v>
      </c>
      <c r="N44" s="497"/>
      <c r="O44" s="497"/>
      <c r="P44" s="497"/>
      <c r="Q44" s="497"/>
      <c r="R44" s="497"/>
      <c r="S44" s="497"/>
      <c r="T44" s="404"/>
      <c r="U44" s="404"/>
      <c r="V44" s="404"/>
      <c r="W44" s="404"/>
      <c r="X44" s="130"/>
      <c r="Y44" s="130"/>
      <c r="Z44" s="130"/>
      <c r="AA44" s="130"/>
      <c r="AB44" s="130"/>
      <c r="AC44" s="130"/>
      <c r="AD44" s="191"/>
    </row>
    <row r="45" spans="2:30" x14ac:dyDescent="0.3">
      <c r="B45" s="19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91"/>
    </row>
    <row r="46" spans="2:30" x14ac:dyDescent="0.3">
      <c r="B46" s="19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91"/>
    </row>
    <row r="47" spans="2:30" ht="28.8" x14ac:dyDescent="0.3">
      <c r="B47" s="190"/>
      <c r="C47" s="130"/>
      <c r="D47" s="320" t="s">
        <v>408</v>
      </c>
      <c r="E47" s="130"/>
      <c r="F47" s="130"/>
      <c r="G47" s="130"/>
      <c r="H47" s="130"/>
      <c r="I47" s="130"/>
      <c r="J47" s="491" t="s">
        <v>80</v>
      </c>
      <c r="K47" s="491"/>
      <c r="L47" s="491"/>
      <c r="M47" s="491"/>
      <c r="N47" s="481" t="s">
        <v>52</v>
      </c>
      <c r="O47" s="481"/>
      <c r="P47" s="481"/>
      <c r="Q47" s="481"/>
      <c r="R47" s="481"/>
      <c r="S47" s="481"/>
      <c r="T47" s="130"/>
      <c r="U47" s="130"/>
      <c r="V47" s="130"/>
      <c r="W47" s="130"/>
      <c r="X47" s="130"/>
      <c r="Y47" s="130"/>
      <c r="Z47" s="130"/>
      <c r="AA47" s="130"/>
      <c r="AB47" s="130"/>
      <c r="AC47" s="130"/>
      <c r="AD47" s="191"/>
    </row>
    <row r="48" spans="2:30" x14ac:dyDescent="0.3">
      <c r="B48" s="190"/>
      <c r="C48" s="130"/>
      <c r="D48" s="148"/>
      <c r="E48" s="488" t="s">
        <v>366</v>
      </c>
      <c r="F48" s="489"/>
      <c r="G48" s="489"/>
      <c r="H48" s="489"/>
      <c r="I48" s="490"/>
      <c r="J48" s="17" t="s">
        <v>107</v>
      </c>
      <c r="K48" s="123" t="s">
        <v>82</v>
      </c>
      <c r="L48" s="123" t="s">
        <v>83</v>
      </c>
      <c r="M48" s="123" t="s">
        <v>84</v>
      </c>
      <c r="N48" s="481"/>
      <c r="O48" s="481"/>
      <c r="P48" s="481"/>
      <c r="Q48" s="481"/>
      <c r="R48" s="481"/>
      <c r="S48" s="481"/>
      <c r="T48" s="130"/>
      <c r="U48" s="130"/>
      <c r="V48" s="130"/>
      <c r="W48" s="130"/>
      <c r="X48" s="130"/>
      <c r="Y48" s="130"/>
      <c r="Z48" s="130"/>
      <c r="AA48" s="130"/>
      <c r="AB48" s="130"/>
      <c r="AC48" s="130"/>
      <c r="AD48" s="191"/>
    </row>
    <row r="49" spans="2:30" ht="15" customHeight="1" x14ac:dyDescent="0.3">
      <c r="B49" s="190"/>
      <c r="C49" s="130"/>
      <c r="D49" s="487" t="s">
        <v>166</v>
      </c>
      <c r="E49" s="482" t="s">
        <v>144</v>
      </c>
      <c r="F49" s="483"/>
      <c r="G49" s="483"/>
      <c r="H49" s="483"/>
      <c r="I49" s="484"/>
      <c r="J49" s="19"/>
      <c r="K49" s="20"/>
      <c r="L49" s="20"/>
      <c r="M49" s="20"/>
      <c r="N49" s="408" t="s">
        <v>267</v>
      </c>
      <c r="O49" s="408"/>
      <c r="P49" s="408"/>
      <c r="Q49" s="408"/>
      <c r="R49" s="408"/>
      <c r="S49" s="408"/>
      <c r="T49" s="130"/>
      <c r="U49" s="130"/>
      <c r="V49" s="130"/>
      <c r="W49" s="130"/>
      <c r="X49" s="130"/>
      <c r="Y49" s="130"/>
      <c r="Z49" s="130"/>
      <c r="AA49" s="130"/>
      <c r="AB49" s="130"/>
      <c r="AC49" s="130"/>
      <c r="AD49" s="191"/>
    </row>
    <row r="50" spans="2:30" ht="75.75" customHeight="1" x14ac:dyDescent="0.3">
      <c r="B50" s="190"/>
      <c r="C50" s="130"/>
      <c r="D50" s="487"/>
      <c r="E50" s="482" t="s">
        <v>145</v>
      </c>
      <c r="F50" s="483"/>
      <c r="G50" s="483"/>
      <c r="H50" s="483"/>
      <c r="I50" s="484"/>
      <c r="J50" s="19"/>
      <c r="K50" s="20"/>
      <c r="L50" s="20"/>
      <c r="M50" s="22" t="s">
        <v>133</v>
      </c>
      <c r="N50" s="408"/>
      <c r="O50" s="408"/>
      <c r="P50" s="408"/>
      <c r="Q50" s="408"/>
      <c r="R50" s="408"/>
      <c r="S50" s="408"/>
      <c r="T50" s="130"/>
      <c r="U50" s="130"/>
      <c r="V50" s="130"/>
      <c r="W50" s="130"/>
      <c r="X50" s="130"/>
      <c r="Y50" s="130"/>
      <c r="Z50" s="130"/>
      <c r="AA50" s="130"/>
      <c r="AB50" s="130"/>
      <c r="AC50" s="130"/>
      <c r="AD50" s="191"/>
    </row>
    <row r="51" spans="2:30" ht="15" customHeight="1" x14ac:dyDescent="0.3">
      <c r="B51" s="190"/>
      <c r="C51" s="130"/>
      <c r="D51" s="487"/>
      <c r="E51" s="482" t="s">
        <v>146</v>
      </c>
      <c r="F51" s="483"/>
      <c r="G51" s="483"/>
      <c r="H51" s="483"/>
      <c r="I51" s="484"/>
      <c r="J51" s="126" t="s">
        <v>147</v>
      </c>
      <c r="K51" s="20"/>
      <c r="L51" s="20"/>
      <c r="M51" s="20"/>
      <c r="N51" s="408"/>
      <c r="O51" s="408"/>
      <c r="P51" s="408"/>
      <c r="Q51" s="408"/>
      <c r="R51" s="408"/>
      <c r="S51" s="408"/>
      <c r="T51" s="130"/>
      <c r="U51" s="130"/>
      <c r="V51" s="130"/>
      <c r="W51" s="130"/>
      <c r="X51" s="130"/>
      <c r="Y51" s="130"/>
      <c r="Z51" s="130"/>
      <c r="AA51" s="130"/>
      <c r="AB51" s="130"/>
      <c r="AC51" s="130"/>
      <c r="AD51" s="191"/>
    </row>
    <row r="52" spans="2:30" ht="48" customHeight="1" x14ac:dyDescent="0.3">
      <c r="B52" s="190"/>
      <c r="C52" s="130"/>
      <c r="D52" s="487" t="s">
        <v>62</v>
      </c>
      <c r="E52" s="482" t="s">
        <v>148</v>
      </c>
      <c r="F52" s="483"/>
      <c r="G52" s="483"/>
      <c r="H52" s="483"/>
      <c r="I52" s="484"/>
      <c r="J52" s="22" t="s">
        <v>133</v>
      </c>
      <c r="K52" s="20"/>
      <c r="L52" s="20"/>
      <c r="M52" s="22" t="s">
        <v>133</v>
      </c>
      <c r="N52" s="408" t="s">
        <v>268</v>
      </c>
      <c r="O52" s="408"/>
      <c r="P52" s="408"/>
      <c r="Q52" s="408"/>
      <c r="R52" s="408"/>
      <c r="S52" s="408"/>
      <c r="T52" s="130"/>
      <c r="U52" s="130"/>
      <c r="V52" s="130"/>
      <c r="W52" s="130"/>
      <c r="X52" s="130"/>
      <c r="Y52" s="130"/>
      <c r="Z52" s="130"/>
      <c r="AA52" s="130"/>
      <c r="AB52" s="130"/>
      <c r="AC52" s="130"/>
      <c r="AD52" s="191"/>
    </row>
    <row r="53" spans="2:30" ht="48" customHeight="1" x14ac:dyDescent="0.3">
      <c r="B53" s="190"/>
      <c r="C53" s="130"/>
      <c r="D53" s="487"/>
      <c r="E53" s="482" t="s">
        <v>210</v>
      </c>
      <c r="F53" s="483"/>
      <c r="G53" s="483"/>
      <c r="H53" s="483"/>
      <c r="I53" s="484"/>
      <c r="J53" s="20"/>
      <c r="K53" s="20"/>
      <c r="L53" s="20"/>
      <c r="M53" s="20"/>
      <c r="N53" s="408" t="s">
        <v>269</v>
      </c>
      <c r="O53" s="408"/>
      <c r="P53" s="408"/>
      <c r="Q53" s="408"/>
      <c r="R53" s="408"/>
      <c r="S53" s="408"/>
      <c r="T53" s="130"/>
      <c r="U53" s="130"/>
      <c r="V53" s="130"/>
      <c r="W53" s="130"/>
      <c r="X53" s="130"/>
      <c r="Y53" s="130"/>
      <c r="Z53" s="130"/>
      <c r="AA53" s="130"/>
      <c r="AB53" s="130"/>
      <c r="AC53" s="130"/>
      <c r="AD53" s="191"/>
    </row>
    <row r="54" spans="2:30" ht="48" customHeight="1" x14ac:dyDescent="0.3">
      <c r="B54" s="190"/>
      <c r="C54" s="130"/>
      <c r="D54" s="487" t="s">
        <v>61</v>
      </c>
      <c r="E54" s="482" t="s">
        <v>149</v>
      </c>
      <c r="F54" s="483"/>
      <c r="G54" s="483"/>
      <c r="H54" s="483"/>
      <c r="I54" s="484"/>
      <c r="J54" s="19"/>
      <c r="K54" s="22" t="s">
        <v>133</v>
      </c>
      <c r="L54" s="19"/>
      <c r="M54" s="19"/>
      <c r="N54" s="408" t="s">
        <v>270</v>
      </c>
      <c r="O54" s="408"/>
      <c r="P54" s="408"/>
      <c r="Q54" s="408"/>
      <c r="R54" s="408"/>
      <c r="S54" s="408"/>
      <c r="T54" s="130"/>
      <c r="U54" s="130"/>
      <c r="V54" s="130"/>
      <c r="W54" s="130"/>
      <c r="X54" s="130"/>
      <c r="Y54" s="130"/>
      <c r="Z54" s="130"/>
      <c r="AA54" s="130"/>
      <c r="AB54" s="130"/>
      <c r="AC54" s="130"/>
      <c r="AD54" s="191"/>
    </row>
    <row r="55" spans="2:30" ht="48" customHeight="1" x14ac:dyDescent="0.3">
      <c r="B55" s="190"/>
      <c r="C55" s="130"/>
      <c r="D55" s="487"/>
      <c r="E55" s="482" t="s">
        <v>150</v>
      </c>
      <c r="F55" s="483"/>
      <c r="G55" s="483"/>
      <c r="H55" s="483"/>
      <c r="I55" s="484"/>
      <c r="J55" s="19"/>
      <c r="K55" s="20"/>
      <c r="L55" s="19"/>
      <c r="M55" s="19"/>
      <c r="N55" s="408"/>
      <c r="O55" s="408"/>
      <c r="P55" s="408"/>
      <c r="Q55" s="408"/>
      <c r="R55" s="408"/>
      <c r="S55" s="408"/>
      <c r="T55" s="130"/>
      <c r="U55" s="130"/>
      <c r="V55" s="130"/>
      <c r="W55" s="130"/>
      <c r="X55" s="130"/>
      <c r="Y55" s="130"/>
      <c r="Z55" s="130"/>
      <c r="AA55" s="130"/>
      <c r="AB55" s="130"/>
      <c r="AC55" s="130"/>
      <c r="AD55" s="191"/>
    </row>
    <row r="56" spans="2:30" ht="48" customHeight="1" x14ac:dyDescent="0.3">
      <c r="B56" s="190"/>
      <c r="C56" s="130"/>
      <c r="D56" s="487" t="s">
        <v>167</v>
      </c>
      <c r="E56" s="482" t="s">
        <v>266</v>
      </c>
      <c r="F56" s="483"/>
      <c r="G56" s="483"/>
      <c r="H56" s="483"/>
      <c r="I56" s="484"/>
      <c r="J56" s="19"/>
      <c r="K56" s="22" t="s">
        <v>133</v>
      </c>
      <c r="L56" s="19"/>
      <c r="M56" s="19"/>
      <c r="N56" s="408" t="s">
        <v>271</v>
      </c>
      <c r="O56" s="408"/>
      <c r="P56" s="408"/>
      <c r="Q56" s="408"/>
      <c r="R56" s="408"/>
      <c r="S56" s="408"/>
      <c r="T56" s="130"/>
      <c r="U56" s="130"/>
      <c r="V56" s="130"/>
      <c r="W56" s="130"/>
      <c r="X56" s="130"/>
      <c r="Y56" s="130"/>
      <c r="Z56" s="130"/>
      <c r="AA56" s="130"/>
      <c r="AB56" s="130"/>
      <c r="AC56" s="130"/>
      <c r="AD56" s="191"/>
    </row>
    <row r="57" spans="2:30" ht="48" customHeight="1" x14ac:dyDescent="0.3">
      <c r="B57" s="190"/>
      <c r="C57" s="130"/>
      <c r="D57" s="487"/>
      <c r="E57" s="482" t="s">
        <v>150</v>
      </c>
      <c r="F57" s="483"/>
      <c r="G57" s="483"/>
      <c r="H57" s="483"/>
      <c r="I57" s="484"/>
      <c r="J57" s="19"/>
      <c r="K57" s="20"/>
      <c r="L57" s="22" t="s">
        <v>133</v>
      </c>
      <c r="M57" s="22" t="s">
        <v>133</v>
      </c>
      <c r="N57" s="408"/>
      <c r="O57" s="408"/>
      <c r="P57" s="408"/>
      <c r="Q57" s="408"/>
      <c r="R57" s="408"/>
      <c r="S57" s="408"/>
      <c r="T57" s="130"/>
      <c r="U57" s="130"/>
      <c r="V57" s="130"/>
      <c r="W57" s="130"/>
      <c r="X57" s="130"/>
      <c r="Y57" s="130"/>
      <c r="Z57" s="130"/>
      <c r="AA57" s="130"/>
      <c r="AB57" s="130"/>
      <c r="AC57" s="130"/>
      <c r="AD57" s="191"/>
    </row>
    <row r="58" spans="2:30" ht="48" customHeight="1" x14ac:dyDescent="0.3">
      <c r="B58" s="190"/>
      <c r="C58" s="130"/>
      <c r="D58" s="26" t="s">
        <v>168</v>
      </c>
      <c r="E58" s="482" t="s">
        <v>151</v>
      </c>
      <c r="F58" s="483"/>
      <c r="G58" s="483"/>
      <c r="H58" s="483"/>
      <c r="I58" s="484"/>
      <c r="J58" s="19"/>
      <c r="K58" s="20"/>
      <c r="L58" s="22" t="s">
        <v>133</v>
      </c>
      <c r="M58" s="22" t="s">
        <v>133</v>
      </c>
      <c r="N58" s="408" t="s">
        <v>272</v>
      </c>
      <c r="O58" s="408"/>
      <c r="P58" s="408"/>
      <c r="Q58" s="408"/>
      <c r="R58" s="408"/>
      <c r="S58" s="408"/>
      <c r="T58" s="130"/>
      <c r="U58" s="130"/>
      <c r="V58" s="130"/>
      <c r="W58" s="130"/>
      <c r="X58" s="130"/>
      <c r="Y58" s="130"/>
      <c r="Z58" s="130"/>
      <c r="AA58" s="130"/>
      <c r="AB58" s="130"/>
      <c r="AC58" s="130"/>
      <c r="AD58" s="191"/>
    </row>
    <row r="59" spans="2:30" ht="48" customHeight="1" x14ac:dyDescent="0.3">
      <c r="B59" s="190"/>
      <c r="C59" s="130"/>
      <c r="D59" s="125" t="s">
        <v>63</v>
      </c>
      <c r="E59" s="482" t="s">
        <v>152</v>
      </c>
      <c r="F59" s="483"/>
      <c r="G59" s="483"/>
      <c r="H59" s="483"/>
      <c r="I59" s="484"/>
      <c r="J59" s="19"/>
      <c r="K59" s="20" t="s">
        <v>153</v>
      </c>
      <c r="L59" s="20" t="s">
        <v>153</v>
      </c>
      <c r="M59" s="22" t="s">
        <v>153</v>
      </c>
      <c r="N59" s="408" t="s">
        <v>273</v>
      </c>
      <c r="O59" s="408"/>
      <c r="P59" s="408"/>
      <c r="Q59" s="408"/>
      <c r="R59" s="408"/>
      <c r="S59" s="408"/>
      <c r="T59" s="130"/>
      <c r="U59" s="130"/>
      <c r="V59" s="130"/>
      <c r="W59" s="130"/>
      <c r="X59" s="130"/>
      <c r="Y59" s="130"/>
      <c r="Z59" s="130"/>
      <c r="AA59" s="130"/>
      <c r="AB59" s="130"/>
      <c r="AC59" s="130"/>
      <c r="AD59" s="191"/>
    </row>
    <row r="60" spans="2:30" ht="48" customHeight="1" x14ac:dyDescent="0.3">
      <c r="B60" s="190"/>
      <c r="C60" s="130"/>
      <c r="D60" s="26" t="s">
        <v>169</v>
      </c>
      <c r="E60" s="482" t="s">
        <v>155</v>
      </c>
      <c r="F60" s="483"/>
      <c r="G60" s="483"/>
      <c r="H60" s="483"/>
      <c r="I60" s="484"/>
      <c r="J60" s="20" t="s">
        <v>153</v>
      </c>
      <c r="K60" s="20" t="s">
        <v>153</v>
      </c>
      <c r="L60" s="20" t="s">
        <v>153</v>
      </c>
      <c r="M60" s="20" t="s">
        <v>153</v>
      </c>
      <c r="N60" s="408" t="s">
        <v>274</v>
      </c>
      <c r="O60" s="408"/>
      <c r="P60" s="408"/>
      <c r="Q60" s="408"/>
      <c r="R60" s="408"/>
      <c r="S60" s="408"/>
      <c r="T60" s="130"/>
      <c r="U60" s="130"/>
      <c r="V60" s="130"/>
      <c r="W60" s="130"/>
      <c r="X60" s="130"/>
      <c r="Y60" s="130"/>
      <c r="Z60" s="130"/>
      <c r="AA60" s="130"/>
      <c r="AB60" s="130"/>
      <c r="AC60" s="130"/>
      <c r="AD60" s="191"/>
    </row>
    <row r="61" spans="2:30" x14ac:dyDescent="0.3">
      <c r="B61" s="19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91"/>
    </row>
    <row r="62" spans="2:30" x14ac:dyDescent="0.3">
      <c r="B62" s="197"/>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9"/>
    </row>
    <row r="66" ht="15" customHeight="1" x14ac:dyDescent="0.3"/>
    <row r="67" ht="15" customHeight="1" x14ac:dyDescent="0.3"/>
    <row r="68" ht="15" customHeight="1" x14ac:dyDescent="0.3"/>
    <row r="69" ht="15" customHeight="1" x14ac:dyDescent="0.3"/>
  </sheetData>
  <sheetProtection algorithmName="SHA-512" hashValue="GsRQwneYr0uuDY9q+t47hQQtO/nTZ0gHbLZI3ZBsOsiZBWKIcmATNGOdtRgiQlyAQXyStsojDQEkGM0AP5Lzog==" saltValue="BsQPMjSBbzwxlM+uK6sF2w==" spinCount="100000" sheet="1" objects="1" scenarios="1" selectLockedCells="1" selectUnlockedCells="1"/>
  <mergeCells count="70">
    <mergeCell ref="F8:I8"/>
    <mergeCell ref="J8:K8"/>
    <mergeCell ref="L8:M8"/>
    <mergeCell ref="O8:R8"/>
    <mergeCell ref="E10:E15"/>
    <mergeCell ref="O10:R20"/>
    <mergeCell ref="D40:D41"/>
    <mergeCell ref="N37:S37"/>
    <mergeCell ref="N39:S39"/>
    <mergeCell ref="N38:S38"/>
    <mergeCell ref="E40:I40"/>
    <mergeCell ref="N35:S35"/>
    <mergeCell ref="N36:S36"/>
    <mergeCell ref="D33:D35"/>
    <mergeCell ref="D36:D37"/>
    <mergeCell ref="D38:D39"/>
    <mergeCell ref="J47:M47"/>
    <mergeCell ref="N47:S48"/>
    <mergeCell ref="E21:E23"/>
    <mergeCell ref="E32:I32"/>
    <mergeCell ref="E35:I35"/>
    <mergeCell ref="E39:I39"/>
    <mergeCell ref="E38:I38"/>
    <mergeCell ref="E37:I37"/>
    <mergeCell ref="E36:I36"/>
    <mergeCell ref="E33:I33"/>
    <mergeCell ref="E34:I34"/>
    <mergeCell ref="J22:J23"/>
    <mergeCell ref="J31:M31"/>
    <mergeCell ref="N44:S44"/>
    <mergeCell ref="N43:S43"/>
    <mergeCell ref="N42:S42"/>
    <mergeCell ref="E58:I58"/>
    <mergeCell ref="E59:I59"/>
    <mergeCell ref="E42:I42"/>
    <mergeCell ref="E41:I41"/>
    <mergeCell ref="E54:I54"/>
    <mergeCell ref="E55:I55"/>
    <mergeCell ref="E56:I56"/>
    <mergeCell ref="E48:I48"/>
    <mergeCell ref="E49:I49"/>
    <mergeCell ref="E50:I50"/>
    <mergeCell ref="E51:I51"/>
    <mergeCell ref="E44:I44"/>
    <mergeCell ref="E43:I43"/>
    <mergeCell ref="D49:D51"/>
    <mergeCell ref="D52:D53"/>
    <mergeCell ref="D54:D55"/>
    <mergeCell ref="D56:D57"/>
    <mergeCell ref="N52:S52"/>
    <mergeCell ref="N53:S53"/>
    <mergeCell ref="N54:S55"/>
    <mergeCell ref="N56:S57"/>
    <mergeCell ref="E52:I52"/>
    <mergeCell ref="Y9:AB9"/>
    <mergeCell ref="Y10:AB26"/>
    <mergeCell ref="E60:I60"/>
    <mergeCell ref="E53:I53"/>
    <mergeCell ref="T32:W32"/>
    <mergeCell ref="T33:W44"/>
    <mergeCell ref="S9:X9"/>
    <mergeCell ref="N40:S41"/>
    <mergeCell ref="N33:S34"/>
    <mergeCell ref="N32:S32"/>
    <mergeCell ref="S10:X26"/>
    <mergeCell ref="E57:I57"/>
    <mergeCell ref="N49:S51"/>
    <mergeCell ref="N59:S59"/>
    <mergeCell ref="N60:S60"/>
    <mergeCell ref="N58:S5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Y49"/>
  <sheetViews>
    <sheetView topLeftCell="A25" zoomScale="70" zoomScaleNormal="70" workbookViewId="0">
      <selection activeCell="U45" sqref="U45"/>
    </sheetView>
  </sheetViews>
  <sheetFormatPr defaultColWidth="9.109375" defaultRowHeight="14.4" x14ac:dyDescent="0.3"/>
  <cols>
    <col min="1" max="3" width="9.109375" style="200"/>
    <col min="4" max="4" width="76.88671875" style="200" customWidth="1"/>
    <col min="5" max="5" width="18.33203125" style="200" customWidth="1"/>
    <col min="6" max="8" width="9.109375" style="200"/>
    <col min="9" max="9" width="16.88671875" style="200" customWidth="1"/>
    <col min="10" max="12" width="9.109375" style="200"/>
    <col min="13" max="13" width="16.88671875" style="200" customWidth="1"/>
    <col min="14" max="15" width="9.109375" style="200"/>
    <col min="16" max="16" width="18.109375" style="200" customWidth="1"/>
    <col min="17" max="17" width="9.109375" style="200" customWidth="1"/>
    <col min="18" max="16384" width="9.109375" style="200"/>
  </cols>
  <sheetData>
    <row r="2" spans="2:25" x14ac:dyDescent="0.3">
      <c r="B2" s="187"/>
      <c r="C2" s="188"/>
      <c r="D2" s="188"/>
      <c r="E2" s="188"/>
      <c r="F2" s="188"/>
      <c r="G2" s="188"/>
      <c r="H2" s="188"/>
      <c r="I2" s="188"/>
      <c r="J2" s="188"/>
      <c r="K2" s="188"/>
      <c r="L2" s="188"/>
      <c r="M2" s="188"/>
      <c r="N2" s="188"/>
      <c r="O2" s="188"/>
      <c r="P2" s="188"/>
      <c r="Q2" s="188"/>
      <c r="R2" s="188"/>
      <c r="S2" s="188"/>
      <c r="T2" s="188"/>
      <c r="U2" s="188"/>
      <c r="V2" s="188"/>
      <c r="W2" s="188"/>
      <c r="X2" s="188"/>
      <c r="Y2" s="208"/>
    </row>
    <row r="3" spans="2:25" ht="15.75" customHeight="1" x14ac:dyDescent="0.3">
      <c r="B3" s="209"/>
      <c r="C3" s="210" t="s">
        <v>179</v>
      </c>
      <c r="D3" s="211"/>
      <c r="E3" s="211"/>
      <c r="F3" s="211"/>
      <c r="G3" s="211"/>
      <c r="H3" s="211"/>
      <c r="I3" s="211"/>
      <c r="J3" s="211"/>
      <c r="K3" s="211"/>
      <c r="L3" s="211"/>
      <c r="M3" s="211"/>
      <c r="N3" s="211"/>
      <c r="O3" s="211"/>
      <c r="P3" s="211"/>
      <c r="Q3" s="211"/>
      <c r="R3" s="211"/>
      <c r="S3" s="211"/>
      <c r="T3" s="211"/>
      <c r="U3" s="211"/>
      <c r="V3" s="211"/>
      <c r="W3" s="211"/>
      <c r="X3" s="211"/>
      <c r="Y3" s="212"/>
    </row>
    <row r="4" spans="2:25" x14ac:dyDescent="0.3">
      <c r="B4" s="190"/>
      <c r="C4" s="130"/>
      <c r="D4" s="130"/>
      <c r="E4" s="130"/>
      <c r="F4" s="130"/>
      <c r="G4" s="130"/>
      <c r="H4" s="130"/>
      <c r="I4" s="130"/>
      <c r="J4" s="130"/>
      <c r="K4" s="130"/>
      <c r="L4" s="130"/>
      <c r="M4" s="130"/>
      <c r="N4" s="130"/>
      <c r="O4" s="130"/>
      <c r="P4" s="130"/>
      <c r="Q4" s="130"/>
      <c r="R4" s="130"/>
      <c r="S4" s="130"/>
      <c r="T4" s="130"/>
      <c r="U4" s="130"/>
      <c r="V4" s="130"/>
      <c r="W4" s="130"/>
      <c r="X4" s="130"/>
      <c r="Y4" s="191"/>
    </row>
    <row r="5" spans="2:25" x14ac:dyDescent="0.3">
      <c r="B5" s="190"/>
      <c r="C5" s="130"/>
      <c r="D5" s="149"/>
      <c r="E5" s="511" t="s">
        <v>156</v>
      </c>
      <c r="F5" s="512"/>
      <c r="G5" s="512"/>
      <c r="H5" s="513"/>
      <c r="I5" s="511" t="s">
        <v>157</v>
      </c>
      <c r="J5" s="512"/>
      <c r="K5" s="512"/>
      <c r="L5" s="513"/>
      <c r="M5" s="511" t="s">
        <v>158</v>
      </c>
      <c r="N5" s="512"/>
      <c r="O5" s="512"/>
      <c r="P5" s="513"/>
      <c r="Q5" s="130"/>
      <c r="R5" s="130"/>
      <c r="S5" s="130"/>
      <c r="T5" s="130"/>
      <c r="U5" s="130"/>
      <c r="V5" s="130"/>
      <c r="W5" s="130"/>
      <c r="X5" s="130"/>
      <c r="Y5" s="191"/>
    </row>
    <row r="6" spans="2:25" x14ac:dyDescent="0.3">
      <c r="B6" s="190"/>
      <c r="C6" s="130"/>
      <c r="D6" s="13" t="s">
        <v>127</v>
      </c>
      <c r="E6" s="122" t="s">
        <v>107</v>
      </c>
      <c r="F6" s="122" t="s">
        <v>82</v>
      </c>
      <c r="G6" s="122" t="s">
        <v>83</v>
      </c>
      <c r="H6" s="122" t="s">
        <v>84</v>
      </c>
      <c r="I6" s="122" t="s">
        <v>107</v>
      </c>
      <c r="J6" s="122" t="s">
        <v>82</v>
      </c>
      <c r="K6" s="122" t="s">
        <v>83</v>
      </c>
      <c r="L6" s="122" t="s">
        <v>84</v>
      </c>
      <c r="M6" s="122" t="s">
        <v>107</v>
      </c>
      <c r="N6" s="122" t="s">
        <v>82</v>
      </c>
      <c r="O6" s="122" t="s">
        <v>83</v>
      </c>
      <c r="P6" s="122" t="s">
        <v>84</v>
      </c>
      <c r="Q6" s="535" t="s">
        <v>186</v>
      </c>
      <c r="R6" s="536"/>
      <c r="S6" s="536"/>
      <c r="T6" s="537"/>
      <c r="U6" s="535" t="s">
        <v>36</v>
      </c>
      <c r="V6" s="536"/>
      <c r="W6" s="536"/>
      <c r="X6" s="537"/>
      <c r="Y6" s="191"/>
    </row>
    <row r="7" spans="2:25" ht="27.9" customHeight="1" x14ac:dyDescent="0.3">
      <c r="B7" s="190"/>
      <c r="C7" s="130"/>
      <c r="D7" s="18" t="s">
        <v>130</v>
      </c>
      <c r="E7" s="11">
        <v>0</v>
      </c>
      <c r="F7" s="514" t="s">
        <v>159</v>
      </c>
      <c r="G7" s="515"/>
      <c r="H7" s="516"/>
      <c r="I7" s="23">
        <v>0</v>
      </c>
      <c r="J7" s="523" t="s">
        <v>160</v>
      </c>
      <c r="K7" s="524"/>
      <c r="L7" s="525"/>
      <c r="M7" s="11">
        <v>0</v>
      </c>
      <c r="N7" s="514" t="s">
        <v>161</v>
      </c>
      <c r="O7" s="515"/>
      <c r="P7" s="516"/>
      <c r="Q7" s="410" t="s">
        <v>190</v>
      </c>
      <c r="R7" s="411"/>
      <c r="S7" s="411"/>
      <c r="T7" s="412"/>
      <c r="U7" s="410" t="s">
        <v>187</v>
      </c>
      <c r="V7" s="411"/>
      <c r="W7" s="411"/>
      <c r="X7" s="412"/>
      <c r="Y7" s="191"/>
    </row>
    <row r="8" spans="2:25" ht="27.9" customHeight="1" x14ac:dyDescent="0.3">
      <c r="B8" s="190"/>
      <c r="C8" s="130"/>
      <c r="D8" s="18" t="s">
        <v>132</v>
      </c>
      <c r="E8" s="11">
        <v>0</v>
      </c>
      <c r="F8" s="517"/>
      <c r="G8" s="518"/>
      <c r="H8" s="519"/>
      <c r="I8" s="23">
        <v>0</v>
      </c>
      <c r="J8" s="526"/>
      <c r="K8" s="527"/>
      <c r="L8" s="528"/>
      <c r="M8" s="11">
        <v>0</v>
      </c>
      <c r="N8" s="517"/>
      <c r="O8" s="518"/>
      <c r="P8" s="519"/>
      <c r="Q8" s="413"/>
      <c r="R8" s="414"/>
      <c r="S8" s="414"/>
      <c r="T8" s="415"/>
      <c r="U8" s="413"/>
      <c r="V8" s="414"/>
      <c r="W8" s="414"/>
      <c r="X8" s="415"/>
      <c r="Y8" s="191"/>
    </row>
    <row r="9" spans="2:25" ht="27.9" customHeight="1" x14ac:dyDescent="0.3">
      <c r="B9" s="190"/>
      <c r="C9" s="130"/>
      <c r="D9" s="18" t="s">
        <v>134</v>
      </c>
      <c r="E9" s="11">
        <v>0</v>
      </c>
      <c r="F9" s="517"/>
      <c r="G9" s="518"/>
      <c r="H9" s="519"/>
      <c r="I9" s="23">
        <v>0</v>
      </c>
      <c r="J9" s="526"/>
      <c r="K9" s="527"/>
      <c r="L9" s="528"/>
      <c r="M9" s="11">
        <v>0</v>
      </c>
      <c r="N9" s="517"/>
      <c r="O9" s="518"/>
      <c r="P9" s="519"/>
      <c r="Q9" s="413"/>
      <c r="R9" s="414"/>
      <c r="S9" s="414"/>
      <c r="T9" s="415"/>
      <c r="U9" s="413"/>
      <c r="V9" s="414"/>
      <c r="W9" s="414"/>
      <c r="X9" s="415"/>
      <c r="Y9" s="191"/>
    </row>
    <row r="10" spans="2:25" ht="27.9" customHeight="1" x14ac:dyDescent="0.3">
      <c r="B10" s="190"/>
      <c r="C10" s="130"/>
      <c r="D10" s="18" t="s">
        <v>135</v>
      </c>
      <c r="E10" s="11">
        <v>0</v>
      </c>
      <c r="F10" s="517"/>
      <c r="G10" s="518"/>
      <c r="H10" s="519"/>
      <c r="I10" s="23">
        <v>0</v>
      </c>
      <c r="J10" s="526"/>
      <c r="K10" s="527"/>
      <c r="L10" s="528"/>
      <c r="M10" s="11">
        <v>0</v>
      </c>
      <c r="N10" s="517"/>
      <c r="O10" s="518"/>
      <c r="P10" s="519"/>
      <c r="Q10" s="413"/>
      <c r="R10" s="414"/>
      <c r="S10" s="414"/>
      <c r="T10" s="415"/>
      <c r="U10" s="413"/>
      <c r="V10" s="414"/>
      <c r="W10" s="414"/>
      <c r="X10" s="415"/>
      <c r="Y10" s="191"/>
    </row>
    <row r="11" spans="2:25" ht="27.9" customHeight="1" x14ac:dyDescent="0.3">
      <c r="B11" s="190"/>
      <c r="C11" s="130"/>
      <c r="D11" s="18" t="s">
        <v>136</v>
      </c>
      <c r="E11" s="11">
        <v>0</v>
      </c>
      <c r="F11" s="517"/>
      <c r="G11" s="518"/>
      <c r="H11" s="519"/>
      <c r="I11" s="23">
        <v>0</v>
      </c>
      <c r="J11" s="526"/>
      <c r="K11" s="527"/>
      <c r="L11" s="528"/>
      <c r="M11" s="11">
        <v>0</v>
      </c>
      <c r="N11" s="517"/>
      <c r="O11" s="518"/>
      <c r="P11" s="519"/>
      <c r="Q11" s="413"/>
      <c r="R11" s="414"/>
      <c r="S11" s="414"/>
      <c r="T11" s="415"/>
      <c r="U11" s="413"/>
      <c r="V11" s="414"/>
      <c r="W11" s="414"/>
      <c r="X11" s="415"/>
      <c r="Y11" s="191"/>
    </row>
    <row r="12" spans="2:25" ht="27.9" customHeight="1" x14ac:dyDescent="0.3">
      <c r="B12" s="190"/>
      <c r="C12" s="130"/>
      <c r="D12" s="18" t="s">
        <v>137</v>
      </c>
      <c r="E12" s="11">
        <v>0</v>
      </c>
      <c r="F12" s="520"/>
      <c r="G12" s="521"/>
      <c r="H12" s="522"/>
      <c r="I12" s="23">
        <v>0</v>
      </c>
      <c r="J12" s="529"/>
      <c r="K12" s="530"/>
      <c r="L12" s="531"/>
      <c r="M12" s="11">
        <v>0</v>
      </c>
      <c r="N12" s="520"/>
      <c r="O12" s="521"/>
      <c r="P12" s="522"/>
      <c r="Q12" s="413"/>
      <c r="R12" s="414"/>
      <c r="S12" s="414"/>
      <c r="T12" s="415"/>
      <c r="U12" s="413"/>
      <c r="V12" s="414"/>
      <c r="W12" s="414"/>
      <c r="X12" s="415"/>
      <c r="Y12" s="191"/>
    </row>
    <row r="13" spans="2:25" ht="15" customHeight="1" x14ac:dyDescent="0.3">
      <c r="B13" s="190"/>
      <c r="C13" s="130"/>
      <c r="D13" s="18" t="s">
        <v>138</v>
      </c>
      <c r="E13" s="11">
        <v>0</v>
      </c>
      <c r="F13" s="11">
        <v>0</v>
      </c>
      <c r="G13" s="11">
        <v>0</v>
      </c>
      <c r="H13" s="11">
        <v>0</v>
      </c>
      <c r="I13" s="23">
        <v>0</v>
      </c>
      <c r="J13" s="23">
        <v>0</v>
      </c>
      <c r="K13" s="23">
        <v>0</v>
      </c>
      <c r="L13" s="23">
        <v>0</v>
      </c>
      <c r="M13" s="11">
        <v>0</v>
      </c>
      <c r="N13" s="11">
        <v>0</v>
      </c>
      <c r="O13" s="11">
        <v>0</v>
      </c>
      <c r="P13" s="11">
        <v>0</v>
      </c>
      <c r="Q13" s="541"/>
      <c r="R13" s="542"/>
      <c r="S13" s="542"/>
      <c r="T13" s="543"/>
      <c r="U13" s="413"/>
      <c r="V13" s="414"/>
      <c r="W13" s="414"/>
      <c r="X13" s="415"/>
      <c r="Y13" s="191"/>
    </row>
    <row r="14" spans="2:25" x14ac:dyDescent="0.3">
      <c r="B14" s="190"/>
      <c r="C14" s="130"/>
      <c r="D14" s="18" t="s">
        <v>139</v>
      </c>
      <c r="E14" s="11">
        <v>0</v>
      </c>
      <c r="F14" s="11">
        <v>0</v>
      </c>
      <c r="G14" s="11">
        <v>0</v>
      </c>
      <c r="H14" s="11">
        <v>0</v>
      </c>
      <c r="I14" s="23">
        <v>0</v>
      </c>
      <c r="J14" s="23">
        <v>0</v>
      </c>
      <c r="K14" s="23">
        <v>0</v>
      </c>
      <c r="L14" s="23">
        <v>0</v>
      </c>
      <c r="M14" s="11">
        <v>0</v>
      </c>
      <c r="N14" s="11">
        <v>0</v>
      </c>
      <c r="O14" s="11">
        <v>0</v>
      </c>
      <c r="P14" s="11">
        <v>0</v>
      </c>
      <c r="Q14" s="547"/>
      <c r="R14" s="548"/>
      <c r="S14" s="548"/>
      <c r="T14" s="549"/>
      <c r="U14" s="413"/>
      <c r="V14" s="414"/>
      <c r="W14" s="414"/>
      <c r="X14" s="415"/>
      <c r="Y14" s="191"/>
    </row>
    <row r="15" spans="2:25" x14ac:dyDescent="0.3">
      <c r="B15" s="190"/>
      <c r="C15" s="130"/>
      <c r="D15" s="18" t="s">
        <v>140</v>
      </c>
      <c r="E15" s="11">
        <v>0</v>
      </c>
      <c r="F15" s="11">
        <v>0</v>
      </c>
      <c r="G15" s="11">
        <v>0</v>
      </c>
      <c r="H15" s="11">
        <v>0</v>
      </c>
      <c r="I15" s="23">
        <v>0</v>
      </c>
      <c r="J15" s="23">
        <v>0</v>
      </c>
      <c r="K15" s="23">
        <v>0</v>
      </c>
      <c r="L15" s="23">
        <v>0</v>
      </c>
      <c r="M15" s="11">
        <v>0</v>
      </c>
      <c r="N15" s="11">
        <v>0</v>
      </c>
      <c r="O15" s="11">
        <v>0</v>
      </c>
      <c r="P15" s="11">
        <v>0</v>
      </c>
      <c r="Q15" s="547"/>
      <c r="R15" s="548"/>
      <c r="S15" s="548"/>
      <c r="T15" s="549"/>
      <c r="U15" s="413"/>
      <c r="V15" s="414"/>
      <c r="W15" s="414"/>
      <c r="X15" s="415"/>
      <c r="Y15" s="191"/>
    </row>
    <row r="16" spans="2:25" x14ac:dyDescent="0.3">
      <c r="B16" s="190"/>
      <c r="C16" s="130"/>
      <c r="D16" s="18" t="s">
        <v>141</v>
      </c>
      <c r="E16" s="11">
        <v>0</v>
      </c>
      <c r="F16" s="11">
        <v>0</v>
      </c>
      <c r="G16" s="11">
        <v>0</v>
      </c>
      <c r="H16" s="11">
        <v>0</v>
      </c>
      <c r="I16" s="23">
        <v>0</v>
      </c>
      <c r="J16" s="23">
        <v>0</v>
      </c>
      <c r="K16" s="23">
        <v>0</v>
      </c>
      <c r="L16" s="23">
        <v>0</v>
      </c>
      <c r="M16" s="11">
        <v>0</v>
      </c>
      <c r="N16" s="11">
        <v>0</v>
      </c>
      <c r="O16" s="11">
        <v>0</v>
      </c>
      <c r="P16" s="11">
        <v>0</v>
      </c>
      <c r="Q16" s="547"/>
      <c r="R16" s="548"/>
      <c r="S16" s="548"/>
      <c r="T16" s="549"/>
      <c r="U16" s="413"/>
      <c r="V16" s="414"/>
      <c r="W16" s="414"/>
      <c r="X16" s="415"/>
      <c r="Y16" s="191"/>
    </row>
    <row r="17" spans="2:25" x14ac:dyDescent="0.3">
      <c r="B17" s="190"/>
      <c r="C17" s="130"/>
      <c r="D17" s="18" t="s">
        <v>142</v>
      </c>
      <c r="E17" s="11">
        <v>0</v>
      </c>
      <c r="F17" s="11">
        <v>0</v>
      </c>
      <c r="G17" s="11">
        <v>0</v>
      </c>
      <c r="H17" s="11">
        <v>0</v>
      </c>
      <c r="I17" s="23">
        <v>0</v>
      </c>
      <c r="J17" s="23">
        <v>0</v>
      </c>
      <c r="K17" s="23">
        <v>0</v>
      </c>
      <c r="L17" s="23">
        <v>0</v>
      </c>
      <c r="M17" s="11">
        <v>0</v>
      </c>
      <c r="N17" s="11">
        <v>0</v>
      </c>
      <c r="O17" s="11">
        <v>0</v>
      </c>
      <c r="P17" s="11">
        <v>0</v>
      </c>
      <c r="Q17" s="544"/>
      <c r="R17" s="545"/>
      <c r="S17" s="545"/>
      <c r="T17" s="546"/>
      <c r="U17" s="413"/>
      <c r="V17" s="414"/>
      <c r="W17" s="414"/>
      <c r="X17" s="415"/>
      <c r="Y17" s="191"/>
    </row>
    <row r="18" spans="2:25" ht="15" customHeight="1" x14ac:dyDescent="0.3">
      <c r="B18" s="190"/>
      <c r="C18" s="130"/>
      <c r="D18" s="18" t="s">
        <v>119</v>
      </c>
      <c r="E18" s="11">
        <v>0</v>
      </c>
      <c r="F18" s="505" t="s">
        <v>159</v>
      </c>
      <c r="G18" s="506"/>
      <c r="H18" s="507"/>
      <c r="I18" s="23">
        <v>0</v>
      </c>
      <c r="J18" s="508" t="s">
        <v>160</v>
      </c>
      <c r="K18" s="509"/>
      <c r="L18" s="510"/>
      <c r="M18" s="11">
        <v>0</v>
      </c>
      <c r="N18" s="505" t="s">
        <v>161</v>
      </c>
      <c r="O18" s="506"/>
      <c r="P18" s="507"/>
      <c r="Q18" s="538" t="s">
        <v>189</v>
      </c>
      <c r="R18" s="539"/>
      <c r="S18" s="539"/>
      <c r="T18" s="540"/>
      <c r="U18" s="413"/>
      <c r="V18" s="414"/>
      <c r="W18" s="414"/>
      <c r="X18" s="415"/>
      <c r="Y18" s="191"/>
    </row>
    <row r="19" spans="2:25" x14ac:dyDescent="0.3">
      <c r="B19" s="190"/>
      <c r="C19" s="130"/>
      <c r="D19" s="18" t="s">
        <v>367</v>
      </c>
      <c r="E19" s="11">
        <v>0</v>
      </c>
      <c r="F19" s="11">
        <v>0.25</v>
      </c>
      <c r="G19" s="11">
        <v>0.25</v>
      </c>
      <c r="H19" s="11">
        <v>0.25</v>
      </c>
      <c r="I19" s="23">
        <v>0</v>
      </c>
      <c r="J19" s="23">
        <v>0.5</v>
      </c>
      <c r="K19" s="23">
        <v>0.5</v>
      </c>
      <c r="L19" s="23">
        <v>0.5</v>
      </c>
      <c r="M19" s="11">
        <v>0</v>
      </c>
      <c r="N19" s="11">
        <v>0.75</v>
      </c>
      <c r="O19" s="11">
        <v>0.75</v>
      </c>
      <c r="P19" s="11">
        <v>0.75</v>
      </c>
      <c r="Q19" s="541" t="s">
        <v>189</v>
      </c>
      <c r="R19" s="542"/>
      <c r="S19" s="542"/>
      <c r="T19" s="543"/>
      <c r="U19" s="413"/>
      <c r="V19" s="414"/>
      <c r="W19" s="414"/>
      <c r="X19" s="415"/>
      <c r="Y19" s="191"/>
    </row>
    <row r="20" spans="2:25" x14ac:dyDescent="0.3">
      <c r="B20" s="190"/>
      <c r="C20" s="130"/>
      <c r="D20" s="18" t="s">
        <v>39</v>
      </c>
      <c r="E20" s="11">
        <v>0</v>
      </c>
      <c r="F20" s="11">
        <v>0.25</v>
      </c>
      <c r="G20" s="11">
        <v>0.25</v>
      </c>
      <c r="H20" s="11">
        <v>0.25</v>
      </c>
      <c r="I20" s="23">
        <v>0</v>
      </c>
      <c r="J20" s="23">
        <v>0.5</v>
      </c>
      <c r="K20" s="23">
        <v>0.5</v>
      </c>
      <c r="L20" s="23">
        <v>0.5</v>
      </c>
      <c r="M20" s="11">
        <v>0</v>
      </c>
      <c r="N20" s="11">
        <v>0.75</v>
      </c>
      <c r="O20" s="11">
        <v>0.75</v>
      </c>
      <c r="P20" s="11">
        <v>0.75</v>
      </c>
      <c r="Q20" s="544"/>
      <c r="R20" s="545"/>
      <c r="S20" s="545"/>
      <c r="T20" s="546"/>
      <c r="U20" s="413"/>
      <c r="V20" s="414"/>
      <c r="W20" s="414"/>
      <c r="X20" s="415"/>
      <c r="Y20" s="191"/>
    </row>
    <row r="21" spans="2:25" ht="15" customHeight="1" x14ac:dyDescent="0.3">
      <c r="B21" s="190"/>
      <c r="C21" s="130"/>
      <c r="D21" s="18" t="s">
        <v>85</v>
      </c>
      <c r="E21" s="11">
        <v>0</v>
      </c>
      <c r="F21" s="505" t="s">
        <v>159</v>
      </c>
      <c r="G21" s="506"/>
      <c r="H21" s="507"/>
      <c r="I21" s="23">
        <v>0</v>
      </c>
      <c r="J21" s="508" t="s">
        <v>160</v>
      </c>
      <c r="K21" s="509"/>
      <c r="L21" s="510"/>
      <c r="M21" s="11">
        <v>0</v>
      </c>
      <c r="N21" s="505" t="s">
        <v>161</v>
      </c>
      <c r="O21" s="506"/>
      <c r="P21" s="507"/>
      <c r="Q21" s="538" t="s">
        <v>189</v>
      </c>
      <c r="R21" s="539"/>
      <c r="S21" s="539"/>
      <c r="T21" s="540"/>
      <c r="U21" s="413"/>
      <c r="V21" s="414"/>
      <c r="W21" s="414"/>
      <c r="X21" s="415"/>
      <c r="Y21" s="191"/>
    </row>
    <row r="22" spans="2:25" x14ac:dyDescent="0.3">
      <c r="B22" s="190"/>
      <c r="C22" s="130"/>
      <c r="D22" s="18" t="s">
        <v>53</v>
      </c>
      <c r="E22" s="11">
        <v>0</v>
      </c>
      <c r="F22" s="11">
        <v>0</v>
      </c>
      <c r="G22" s="11">
        <v>0</v>
      </c>
      <c r="H22" s="11">
        <v>0</v>
      </c>
      <c r="I22" s="23">
        <v>0</v>
      </c>
      <c r="J22" s="23">
        <v>0</v>
      </c>
      <c r="K22" s="23">
        <v>0</v>
      </c>
      <c r="L22" s="23">
        <v>0</v>
      </c>
      <c r="M22" s="11">
        <v>0</v>
      </c>
      <c r="N22" s="11">
        <v>0</v>
      </c>
      <c r="O22" s="11">
        <v>0</v>
      </c>
      <c r="P22" s="11">
        <v>0</v>
      </c>
      <c r="Q22" s="410" t="s">
        <v>191</v>
      </c>
      <c r="R22" s="411"/>
      <c r="S22" s="411"/>
      <c r="T22" s="412"/>
      <c r="U22" s="413"/>
      <c r="V22" s="414"/>
      <c r="W22" s="414"/>
      <c r="X22" s="415"/>
      <c r="Y22" s="191"/>
    </row>
    <row r="23" spans="2:25" x14ac:dyDescent="0.3">
      <c r="B23" s="190"/>
      <c r="C23" s="130"/>
      <c r="D23" s="18" t="s">
        <v>10</v>
      </c>
      <c r="E23" s="11">
        <v>0</v>
      </c>
      <c r="F23" s="11">
        <v>0</v>
      </c>
      <c r="G23" s="11">
        <v>0</v>
      </c>
      <c r="H23" s="11">
        <v>0</v>
      </c>
      <c r="I23" s="23">
        <v>0</v>
      </c>
      <c r="J23" s="23">
        <v>0</v>
      </c>
      <c r="K23" s="23">
        <v>0</v>
      </c>
      <c r="L23" s="23">
        <v>0</v>
      </c>
      <c r="M23" s="11">
        <v>0</v>
      </c>
      <c r="N23" s="11">
        <v>0</v>
      </c>
      <c r="O23" s="11">
        <v>0</v>
      </c>
      <c r="P23" s="11">
        <v>0</v>
      </c>
      <c r="Q23" s="416"/>
      <c r="R23" s="417"/>
      <c r="S23" s="417"/>
      <c r="T23" s="418"/>
      <c r="U23" s="413"/>
      <c r="V23" s="414"/>
      <c r="W23" s="414"/>
      <c r="X23" s="415"/>
      <c r="Y23" s="191"/>
    </row>
    <row r="24" spans="2:25" ht="64.5" customHeight="1" x14ac:dyDescent="0.3">
      <c r="B24" s="190"/>
      <c r="C24" s="130"/>
      <c r="D24" s="18" t="s">
        <v>86</v>
      </c>
      <c r="E24" s="11">
        <v>0</v>
      </c>
      <c r="F24" s="11">
        <v>0</v>
      </c>
      <c r="G24" s="11">
        <v>0</v>
      </c>
      <c r="H24" s="11">
        <v>0</v>
      </c>
      <c r="I24" s="23">
        <v>0</v>
      </c>
      <c r="J24" s="23">
        <v>0</v>
      </c>
      <c r="K24" s="23">
        <v>0</v>
      </c>
      <c r="L24" s="23">
        <v>0</v>
      </c>
      <c r="M24" s="11">
        <v>0</v>
      </c>
      <c r="N24" s="11">
        <v>0</v>
      </c>
      <c r="O24" s="11">
        <v>0</v>
      </c>
      <c r="P24" s="11">
        <v>0</v>
      </c>
      <c r="Q24" s="553" t="s">
        <v>188</v>
      </c>
      <c r="R24" s="539"/>
      <c r="S24" s="539"/>
      <c r="T24" s="540"/>
      <c r="U24" s="416"/>
      <c r="V24" s="417"/>
      <c r="W24" s="417"/>
      <c r="X24" s="418"/>
      <c r="Y24" s="191"/>
    </row>
    <row r="25" spans="2:25" x14ac:dyDescent="0.3">
      <c r="B25" s="190"/>
      <c r="C25" s="130"/>
      <c r="D25" s="130"/>
      <c r="E25" s="130"/>
      <c r="F25" s="130"/>
      <c r="G25" s="130"/>
      <c r="H25" s="130"/>
      <c r="I25" s="130"/>
      <c r="J25" s="130"/>
      <c r="K25" s="130"/>
      <c r="L25" s="130"/>
      <c r="M25" s="130"/>
      <c r="N25" s="130"/>
      <c r="O25" s="130"/>
      <c r="P25" s="130"/>
      <c r="Q25" s="130"/>
      <c r="R25" s="130"/>
      <c r="S25" s="130"/>
      <c r="T25" s="130"/>
      <c r="U25" s="130"/>
      <c r="V25" s="130"/>
      <c r="W25" s="130"/>
      <c r="X25" s="130"/>
      <c r="Y25" s="191"/>
    </row>
    <row r="26" spans="2:25" x14ac:dyDescent="0.3">
      <c r="B26" s="209"/>
      <c r="C26" s="210" t="s">
        <v>181</v>
      </c>
      <c r="D26" s="211"/>
      <c r="E26" s="211"/>
      <c r="F26" s="211"/>
      <c r="G26" s="211"/>
      <c r="H26" s="211"/>
      <c r="I26" s="211"/>
      <c r="J26" s="211"/>
      <c r="K26" s="211"/>
      <c r="L26" s="211"/>
      <c r="M26" s="211"/>
      <c r="N26" s="211"/>
      <c r="O26" s="211"/>
      <c r="P26" s="211"/>
      <c r="Q26" s="211"/>
      <c r="R26" s="211"/>
      <c r="S26" s="211"/>
      <c r="T26" s="211"/>
      <c r="U26" s="211"/>
      <c r="V26" s="211"/>
      <c r="W26" s="211"/>
      <c r="X26" s="211"/>
      <c r="Y26" s="212"/>
    </row>
    <row r="27" spans="2:25" x14ac:dyDescent="0.3">
      <c r="B27" s="190"/>
      <c r="C27" s="130"/>
      <c r="D27" s="130"/>
      <c r="E27" s="130"/>
      <c r="F27" s="130"/>
      <c r="G27" s="130"/>
      <c r="H27" s="130"/>
      <c r="I27" s="130"/>
      <c r="J27" s="130"/>
      <c r="K27" s="130"/>
      <c r="L27" s="130"/>
      <c r="M27" s="130"/>
      <c r="N27" s="130"/>
      <c r="O27" s="130"/>
      <c r="P27" s="130"/>
      <c r="Q27" s="130"/>
      <c r="R27" s="130"/>
      <c r="S27" s="130"/>
      <c r="T27" s="130"/>
      <c r="U27" s="130"/>
      <c r="V27" s="130"/>
      <c r="W27" s="130"/>
      <c r="X27" s="130"/>
      <c r="Y27" s="191"/>
    </row>
    <row r="28" spans="2:25" x14ac:dyDescent="0.3">
      <c r="B28" s="190"/>
      <c r="C28" s="130"/>
      <c r="D28" s="221" t="s">
        <v>184</v>
      </c>
      <c r="E28" s="511" t="s">
        <v>156</v>
      </c>
      <c r="F28" s="512"/>
      <c r="G28" s="512"/>
      <c r="H28" s="513"/>
      <c r="I28" s="511" t="s">
        <v>157</v>
      </c>
      <c r="J28" s="512"/>
      <c r="K28" s="512"/>
      <c r="L28" s="513"/>
      <c r="M28" s="511" t="s">
        <v>158</v>
      </c>
      <c r="N28" s="512"/>
      <c r="O28" s="512"/>
      <c r="P28" s="513"/>
      <c r="Q28" s="130"/>
      <c r="R28" s="130"/>
      <c r="S28" s="130"/>
      <c r="T28" s="130"/>
      <c r="U28" s="130"/>
      <c r="V28" s="130"/>
      <c r="W28" s="130"/>
      <c r="X28" s="130"/>
      <c r="Y28" s="191"/>
    </row>
    <row r="29" spans="2:25" x14ac:dyDescent="0.3">
      <c r="B29" s="190"/>
      <c r="C29" s="130"/>
      <c r="D29" s="8" t="s">
        <v>180</v>
      </c>
      <c r="E29" s="167" t="s">
        <v>107</v>
      </c>
      <c r="F29" s="167" t="s">
        <v>82</v>
      </c>
      <c r="G29" s="167" t="s">
        <v>83</v>
      </c>
      <c r="H29" s="167" t="s">
        <v>84</v>
      </c>
      <c r="I29" s="167" t="s">
        <v>107</v>
      </c>
      <c r="J29" s="167" t="s">
        <v>82</v>
      </c>
      <c r="K29" s="167" t="s">
        <v>83</v>
      </c>
      <c r="L29" s="167" t="s">
        <v>84</v>
      </c>
      <c r="M29" s="167" t="s">
        <v>107</v>
      </c>
      <c r="N29" s="167" t="s">
        <v>82</v>
      </c>
      <c r="O29" s="167" t="s">
        <v>83</v>
      </c>
      <c r="P29" s="167" t="s">
        <v>84</v>
      </c>
      <c r="Q29" s="130"/>
      <c r="R29" s="130"/>
      <c r="S29" s="130"/>
      <c r="T29" s="130"/>
      <c r="U29" s="130"/>
      <c r="V29" s="130"/>
      <c r="W29" s="130"/>
      <c r="X29" s="130"/>
      <c r="Y29" s="191"/>
    </row>
    <row r="30" spans="2:25" x14ac:dyDescent="0.3">
      <c r="B30" s="190"/>
      <c r="C30" s="130"/>
      <c r="D30" s="10" t="s">
        <v>20</v>
      </c>
      <c r="E30" s="24">
        <f>SUM(E39*E46,K39*H46,N39*K46,Q39*N46)</f>
        <v>0</v>
      </c>
      <c r="F30" s="24">
        <f>SUM(E40*E46,K40*H46,N40*K46,Q40*N46)</f>
        <v>3.0206284446288069E-3</v>
      </c>
      <c r="G30" s="24">
        <f>F30</f>
        <v>3.0206284446288069E-3</v>
      </c>
      <c r="H30" s="24">
        <f>G30</f>
        <v>3.0206284446288069E-3</v>
      </c>
      <c r="I30" s="25">
        <f>SUM(F39*E46,L39*H46,O39*K46,R39*N46)</f>
        <v>0</v>
      </c>
      <c r="J30" s="25">
        <f>SUM(F40*E46,L40*H46,O40*K46,R40*N46)</f>
        <v>1.1327356667358025E-2</v>
      </c>
      <c r="K30" s="25">
        <f>J30</f>
        <v>1.1327356667358025E-2</v>
      </c>
      <c r="L30" s="25">
        <f>K30</f>
        <v>1.1327356667358025E-2</v>
      </c>
      <c r="M30" s="24">
        <f>SUM(G39*E46,M39*H46,P39*K46,S39*N46)</f>
        <v>0</v>
      </c>
      <c r="N30" s="24">
        <f>SUM(G40*E46,M40*H46,P40*K46,S40*N46)</f>
        <v>6.0412568892576138E-2</v>
      </c>
      <c r="O30" s="24">
        <f>N30</f>
        <v>6.0412568892576138E-2</v>
      </c>
      <c r="P30" s="24">
        <f>O30</f>
        <v>6.0412568892576138E-2</v>
      </c>
      <c r="Q30" s="130"/>
      <c r="R30" s="130"/>
      <c r="S30" s="130"/>
      <c r="T30" s="130"/>
      <c r="U30" s="130"/>
      <c r="V30" s="130"/>
      <c r="W30" s="130"/>
      <c r="X30" s="130"/>
      <c r="Y30" s="191"/>
    </row>
    <row r="31" spans="2:25" x14ac:dyDescent="0.3">
      <c r="B31" s="190"/>
      <c r="C31" s="130"/>
      <c r="D31" s="10" t="s">
        <v>162</v>
      </c>
      <c r="E31" s="24">
        <f>SUM(E39*F46,K39*I46,N39*L46,Q39*O46)</f>
        <v>0</v>
      </c>
      <c r="F31" s="24">
        <f>SUM(E40*F46,K40*I46,N40*L46,Q40*O46)</f>
        <v>0.3531506671640684</v>
      </c>
      <c r="G31" s="24">
        <f t="shared" ref="G31:H32" si="0">F31</f>
        <v>0.3531506671640684</v>
      </c>
      <c r="H31" s="24">
        <f t="shared" si="0"/>
        <v>0.3531506671640684</v>
      </c>
      <c r="I31" s="25">
        <f>SUM(F39*F46,L39*I46,O39*L46,R39*O46)</f>
        <v>0</v>
      </c>
      <c r="J31" s="25">
        <f>SUM(F40*F46,L40*I46,O40*L46,R40*O46)</f>
        <v>0.87780824745850783</v>
      </c>
      <c r="K31" s="25">
        <f t="shared" ref="K31:L32" si="1">J31</f>
        <v>0.87780824745850783</v>
      </c>
      <c r="L31" s="25">
        <f t="shared" si="1"/>
        <v>0.87780824745850783</v>
      </c>
      <c r="M31" s="24">
        <f>SUM(G39*F46,M39*I46,P39*L46,S39*O46)</f>
        <v>0</v>
      </c>
      <c r="N31" s="24">
        <f>SUM(G40*F46,M40*I46,P40*L46,S40*O46)</f>
        <v>2.3749002996637625</v>
      </c>
      <c r="O31" s="24">
        <f t="shared" ref="O31:P32" si="2">N31</f>
        <v>2.3749002996637625</v>
      </c>
      <c r="P31" s="24">
        <f t="shared" si="2"/>
        <v>2.3749002996637625</v>
      </c>
      <c r="Q31" s="130"/>
      <c r="R31" s="130"/>
      <c r="S31" s="130"/>
      <c r="T31" s="130"/>
      <c r="U31" s="130"/>
      <c r="V31" s="130"/>
      <c r="W31" s="130"/>
      <c r="X31" s="130"/>
      <c r="Y31" s="191"/>
    </row>
    <row r="32" spans="2:25" x14ac:dyDescent="0.3">
      <c r="B32" s="190"/>
      <c r="C32" s="130"/>
      <c r="D32" s="12" t="s">
        <v>163</v>
      </c>
      <c r="E32" s="24">
        <f>SUM(E39*G46,H39*J46,N39*M46,Q39*P46)</f>
        <v>0.17614051521325283</v>
      </c>
      <c r="F32" s="24">
        <f>SUM(E40*G46,K40*J46,N40*M46,Q40*P46)</f>
        <v>0.31836834981741591</v>
      </c>
      <c r="G32" s="24">
        <f t="shared" si="0"/>
        <v>0.31836834981741591</v>
      </c>
      <c r="H32" s="24">
        <f t="shared" si="0"/>
        <v>0.31836834981741591</v>
      </c>
      <c r="I32" s="25">
        <f>SUM(F39*G46,I39*J46,O39*M46,R39*P46)</f>
        <v>0.28182482434120454</v>
      </c>
      <c r="J32" s="25">
        <f>SUM(F40*G46,L40*J46,O40*M46,R40*P46)</f>
        <v>0.80654950890268062</v>
      </c>
      <c r="K32" s="25">
        <f t="shared" si="1"/>
        <v>0.80654950890268062</v>
      </c>
      <c r="L32" s="25">
        <f t="shared" si="1"/>
        <v>0.80654950890268062</v>
      </c>
      <c r="M32" s="24">
        <f>SUM(G39*G46,J39*J46,P39*M46,S39*P46)</f>
        <v>1.056843091279517</v>
      </c>
      <c r="N32" s="24">
        <f>SUM(G40*G46,M40*J46,P40*M46,S40*P46)</f>
        <v>1.9896125787708767</v>
      </c>
      <c r="O32" s="24">
        <f t="shared" si="2"/>
        <v>1.9896125787708767</v>
      </c>
      <c r="P32" s="24">
        <f t="shared" si="2"/>
        <v>1.9896125787708767</v>
      </c>
      <c r="Q32" s="130"/>
      <c r="R32" s="130"/>
      <c r="S32" s="130"/>
      <c r="T32" s="130"/>
      <c r="U32" s="130"/>
      <c r="V32" s="130"/>
      <c r="W32" s="130"/>
      <c r="X32" s="130"/>
      <c r="Y32" s="191"/>
    </row>
    <row r="33" spans="2:25" x14ac:dyDescent="0.3">
      <c r="B33" s="190"/>
      <c r="C33" s="130"/>
      <c r="D33" s="130"/>
      <c r="E33" s="130"/>
      <c r="F33" s="130"/>
      <c r="G33" s="130"/>
      <c r="H33" s="130"/>
      <c r="I33" s="130"/>
      <c r="J33" s="130"/>
      <c r="K33" s="130"/>
      <c r="L33" s="130"/>
      <c r="M33" s="130"/>
      <c r="N33" s="130"/>
      <c r="O33" s="130"/>
      <c r="P33" s="130"/>
      <c r="Q33" s="130"/>
      <c r="R33" s="130"/>
      <c r="S33" s="130"/>
      <c r="T33" s="130"/>
      <c r="U33" s="130"/>
      <c r="V33" s="130"/>
      <c r="W33" s="130"/>
      <c r="X33" s="130"/>
      <c r="Y33" s="191"/>
    </row>
    <row r="34" spans="2:25" x14ac:dyDescent="0.3">
      <c r="B34" s="190"/>
      <c r="C34" s="130"/>
      <c r="D34" s="130"/>
      <c r="E34" s="130"/>
      <c r="F34" s="130"/>
      <c r="G34" s="130"/>
      <c r="H34" s="130"/>
      <c r="I34" s="130"/>
      <c r="J34" s="130"/>
      <c r="K34" s="130"/>
      <c r="L34" s="130"/>
      <c r="M34" s="130"/>
      <c r="N34" s="130"/>
      <c r="O34" s="130"/>
      <c r="P34" s="130"/>
      <c r="Q34" s="130"/>
      <c r="R34" s="130"/>
      <c r="S34" s="130"/>
      <c r="T34" s="130"/>
      <c r="U34" s="130"/>
      <c r="V34" s="130"/>
      <c r="W34" s="130"/>
      <c r="X34" s="130"/>
      <c r="Y34" s="191"/>
    </row>
    <row r="35" spans="2:25" x14ac:dyDescent="0.3">
      <c r="B35" s="190"/>
      <c r="C35" s="130"/>
      <c r="D35" s="130"/>
      <c r="E35" s="130"/>
      <c r="F35" s="130"/>
      <c r="G35" s="130"/>
      <c r="H35" s="222"/>
      <c r="I35" s="130"/>
      <c r="J35" s="130"/>
      <c r="K35" s="130"/>
      <c r="L35" s="130"/>
      <c r="M35" s="130"/>
      <c r="N35" s="130"/>
      <c r="O35" s="130"/>
      <c r="P35" s="130"/>
      <c r="Q35" s="130"/>
      <c r="R35" s="130"/>
      <c r="S35" s="130"/>
      <c r="T35" s="130"/>
      <c r="U35" s="130"/>
      <c r="V35" s="130"/>
      <c r="W35" s="130"/>
      <c r="X35" s="130"/>
      <c r="Y35" s="191"/>
    </row>
    <row r="36" spans="2:25" x14ac:dyDescent="0.3">
      <c r="B36" s="190"/>
      <c r="C36" s="130"/>
      <c r="D36" s="130"/>
      <c r="E36" s="554"/>
      <c r="F36" s="554"/>
      <c r="G36" s="554"/>
      <c r="H36" s="554"/>
      <c r="I36" s="554"/>
      <c r="J36" s="554"/>
      <c r="K36" s="554"/>
      <c r="L36" s="554"/>
      <c r="M36" s="554"/>
      <c r="N36" s="554"/>
      <c r="O36" s="554"/>
      <c r="P36" s="554"/>
      <c r="Q36" s="554"/>
      <c r="R36" s="554"/>
      <c r="S36" s="554"/>
      <c r="T36" s="130"/>
      <c r="U36" s="130"/>
      <c r="V36" s="130"/>
      <c r="W36" s="130"/>
      <c r="X36" s="130"/>
      <c r="Y36" s="191"/>
    </row>
    <row r="37" spans="2:25" x14ac:dyDescent="0.3">
      <c r="B37" s="190"/>
      <c r="C37" s="130"/>
      <c r="D37" s="149" t="s">
        <v>183</v>
      </c>
      <c r="E37" s="555" t="s">
        <v>174</v>
      </c>
      <c r="F37" s="556"/>
      <c r="G37" s="557"/>
      <c r="H37" s="555" t="s">
        <v>175</v>
      </c>
      <c r="I37" s="556"/>
      <c r="J37" s="557"/>
      <c r="K37" s="555" t="s">
        <v>148</v>
      </c>
      <c r="L37" s="556"/>
      <c r="M37" s="557"/>
      <c r="N37" s="555" t="s">
        <v>172</v>
      </c>
      <c r="O37" s="556"/>
      <c r="P37" s="557"/>
      <c r="Q37" s="555" t="s">
        <v>173</v>
      </c>
      <c r="R37" s="556"/>
      <c r="S37" s="557"/>
      <c r="T37" s="555" t="s">
        <v>178</v>
      </c>
      <c r="U37" s="556"/>
      <c r="V37" s="557"/>
      <c r="W37" s="130"/>
      <c r="X37" s="130"/>
      <c r="Y37" s="191"/>
    </row>
    <row r="38" spans="2:25" x14ac:dyDescent="0.3">
      <c r="B38" s="190"/>
      <c r="C38" s="130"/>
      <c r="D38" s="150" t="s">
        <v>80</v>
      </c>
      <c r="E38" s="150" t="s">
        <v>20</v>
      </c>
      <c r="F38" s="151" t="s">
        <v>5</v>
      </c>
      <c r="G38" s="153" t="s">
        <v>21</v>
      </c>
      <c r="H38" s="150" t="s">
        <v>20</v>
      </c>
      <c r="I38" s="151" t="s">
        <v>5</v>
      </c>
      <c r="J38" s="153" t="s">
        <v>21</v>
      </c>
      <c r="K38" s="150" t="s">
        <v>20</v>
      </c>
      <c r="L38" s="151" t="s">
        <v>5</v>
      </c>
      <c r="M38" s="153" t="s">
        <v>21</v>
      </c>
      <c r="N38" s="150" t="s">
        <v>20</v>
      </c>
      <c r="O38" s="151" t="s">
        <v>5</v>
      </c>
      <c r="P38" s="153" t="s">
        <v>21</v>
      </c>
      <c r="Q38" s="150" t="s">
        <v>20</v>
      </c>
      <c r="R38" s="151" t="s">
        <v>5</v>
      </c>
      <c r="S38" s="153" t="s">
        <v>21</v>
      </c>
      <c r="T38" s="150" t="s">
        <v>20</v>
      </c>
      <c r="U38" s="151" t="s">
        <v>5</v>
      </c>
      <c r="V38" s="153" t="s">
        <v>21</v>
      </c>
      <c r="W38" s="130"/>
      <c r="X38" s="130"/>
      <c r="Y38" s="191"/>
    </row>
    <row r="39" spans="2:25" x14ac:dyDescent="0.3">
      <c r="B39" s="190"/>
      <c r="C39" s="130"/>
      <c r="D39" s="9" t="s">
        <v>176</v>
      </c>
      <c r="E39" s="27">
        <v>0</v>
      </c>
      <c r="F39" s="216">
        <v>0</v>
      </c>
      <c r="G39" s="28">
        <v>0</v>
      </c>
      <c r="H39" s="27">
        <v>0.5</v>
      </c>
      <c r="I39" s="216">
        <v>0.8</v>
      </c>
      <c r="J39" s="28">
        <v>3</v>
      </c>
      <c r="K39" s="217">
        <v>0</v>
      </c>
      <c r="L39" s="216">
        <v>0</v>
      </c>
      <c r="M39" s="217">
        <v>0</v>
      </c>
      <c r="N39" s="27">
        <v>0</v>
      </c>
      <c r="O39" s="216">
        <v>0</v>
      </c>
      <c r="P39" s="28">
        <v>0</v>
      </c>
      <c r="Q39" s="27">
        <v>0</v>
      </c>
      <c r="R39" s="216">
        <v>0</v>
      </c>
      <c r="S39" s="28">
        <v>0</v>
      </c>
      <c r="T39" s="27">
        <v>0</v>
      </c>
      <c r="U39" s="216">
        <v>0</v>
      </c>
      <c r="V39" s="28">
        <v>0</v>
      </c>
      <c r="W39" s="130"/>
      <c r="X39" s="130"/>
      <c r="Y39" s="191"/>
    </row>
    <row r="40" spans="2:25" x14ac:dyDescent="0.3">
      <c r="B40" s="190"/>
      <c r="C40" s="130"/>
      <c r="D40" s="161" t="s">
        <v>177</v>
      </c>
      <c r="E40" s="29">
        <v>0.3</v>
      </c>
      <c r="F40" s="30">
        <v>1.5</v>
      </c>
      <c r="G40" s="31">
        <v>3</v>
      </c>
      <c r="H40" s="550" t="s">
        <v>154</v>
      </c>
      <c r="I40" s="551"/>
      <c r="J40" s="552"/>
      <c r="K40" s="29">
        <v>0.5</v>
      </c>
      <c r="L40" s="30">
        <v>1</v>
      </c>
      <c r="M40" s="31">
        <v>3</v>
      </c>
      <c r="N40" s="29">
        <v>0.04</v>
      </c>
      <c r="O40" s="30">
        <v>0.15</v>
      </c>
      <c r="P40" s="31">
        <v>0.8</v>
      </c>
      <c r="Q40" s="29">
        <v>0.4</v>
      </c>
      <c r="R40" s="30">
        <v>1</v>
      </c>
      <c r="S40" s="31">
        <v>2</v>
      </c>
      <c r="T40" s="29">
        <v>0</v>
      </c>
      <c r="U40" s="30">
        <v>0</v>
      </c>
      <c r="V40" s="31">
        <v>0</v>
      </c>
      <c r="W40" s="130"/>
      <c r="X40" s="130"/>
      <c r="Y40" s="191"/>
    </row>
    <row r="41" spans="2:25" s="218" customFormat="1" ht="182.25" customHeight="1" x14ac:dyDescent="0.3">
      <c r="B41" s="219"/>
      <c r="C41" s="220"/>
      <c r="D41" s="13" t="s">
        <v>186</v>
      </c>
      <c r="E41" s="482" t="s">
        <v>198</v>
      </c>
      <c r="F41" s="483"/>
      <c r="G41" s="484"/>
      <c r="H41" s="482" t="s">
        <v>196</v>
      </c>
      <c r="I41" s="483"/>
      <c r="J41" s="484"/>
      <c r="K41" s="482" t="s">
        <v>194</v>
      </c>
      <c r="L41" s="483"/>
      <c r="M41" s="484"/>
      <c r="N41" s="482" t="s">
        <v>192</v>
      </c>
      <c r="O41" s="483"/>
      <c r="P41" s="484"/>
      <c r="Q41" s="482" t="s">
        <v>198</v>
      </c>
      <c r="R41" s="483"/>
      <c r="S41" s="484"/>
      <c r="T41" s="482" t="s">
        <v>199</v>
      </c>
      <c r="U41" s="483"/>
      <c r="V41" s="484"/>
      <c r="W41" s="220"/>
      <c r="X41" s="220"/>
      <c r="Y41" s="223"/>
    </row>
    <row r="42" spans="2:25" s="218" customFormat="1" ht="118.5" customHeight="1" x14ac:dyDescent="0.3">
      <c r="B42" s="219"/>
      <c r="C42" s="220"/>
      <c r="D42" s="13" t="s">
        <v>36</v>
      </c>
      <c r="E42" s="482" t="s">
        <v>200</v>
      </c>
      <c r="F42" s="483"/>
      <c r="G42" s="484"/>
      <c r="H42" s="482" t="s">
        <v>197</v>
      </c>
      <c r="I42" s="483"/>
      <c r="J42" s="484"/>
      <c r="K42" s="482" t="s">
        <v>195</v>
      </c>
      <c r="L42" s="483"/>
      <c r="M42" s="484"/>
      <c r="N42" s="482" t="s">
        <v>193</v>
      </c>
      <c r="O42" s="483"/>
      <c r="P42" s="484"/>
      <c r="Q42" s="482" t="s">
        <v>414</v>
      </c>
      <c r="R42" s="483"/>
      <c r="S42" s="484"/>
      <c r="T42" s="482"/>
      <c r="U42" s="483"/>
      <c r="V42" s="484"/>
      <c r="W42" s="220"/>
      <c r="X42" s="220"/>
      <c r="Y42" s="223"/>
    </row>
    <row r="43" spans="2:25" x14ac:dyDescent="0.3">
      <c r="B43" s="190"/>
      <c r="C43" s="130"/>
      <c r="D43" s="130"/>
      <c r="E43" s="130"/>
      <c r="F43" s="130"/>
      <c r="G43" s="130"/>
      <c r="H43" s="130"/>
      <c r="I43" s="130"/>
      <c r="J43" s="130"/>
      <c r="K43" s="130"/>
      <c r="L43" s="130"/>
      <c r="M43" s="130"/>
      <c r="N43" s="130"/>
      <c r="O43" s="130"/>
      <c r="P43" s="130"/>
      <c r="Q43" s="130"/>
      <c r="R43" s="130"/>
      <c r="S43" s="130"/>
      <c r="T43" s="130"/>
      <c r="U43" s="130"/>
      <c r="V43" s="130"/>
      <c r="W43" s="130"/>
      <c r="X43" s="130"/>
      <c r="Y43" s="191"/>
    </row>
    <row r="44" spans="2:25" x14ac:dyDescent="0.3">
      <c r="B44" s="190"/>
      <c r="C44" s="130"/>
      <c r="D44" s="130"/>
      <c r="E44" s="156" t="s">
        <v>170</v>
      </c>
      <c r="F44" s="157"/>
      <c r="G44" s="157"/>
      <c r="H44" s="157" t="s">
        <v>171</v>
      </c>
      <c r="I44" s="157"/>
      <c r="J44" s="157"/>
      <c r="K44" s="157" t="s">
        <v>172</v>
      </c>
      <c r="L44" s="157"/>
      <c r="M44" s="157"/>
      <c r="N44" s="157" t="s">
        <v>173</v>
      </c>
      <c r="O44" s="157"/>
      <c r="P44" s="168"/>
      <c r="Q44" s="157" t="s">
        <v>178</v>
      </c>
      <c r="R44" s="157"/>
      <c r="S44" s="168"/>
      <c r="T44" s="130"/>
      <c r="U44" s="130"/>
      <c r="V44" s="130"/>
      <c r="W44" s="130"/>
      <c r="X44" s="130"/>
      <c r="Y44" s="191"/>
    </row>
    <row r="45" spans="2:25" x14ac:dyDescent="0.3">
      <c r="B45" s="190"/>
      <c r="C45" s="130"/>
      <c r="D45" s="130"/>
      <c r="E45" s="159" t="s">
        <v>20</v>
      </c>
      <c r="F45" s="160" t="s">
        <v>162</v>
      </c>
      <c r="G45" s="160" t="s">
        <v>163</v>
      </c>
      <c r="H45" s="160" t="s">
        <v>20</v>
      </c>
      <c r="I45" s="160" t="s">
        <v>162</v>
      </c>
      <c r="J45" s="160" t="s">
        <v>163</v>
      </c>
      <c r="K45" s="160" t="s">
        <v>20</v>
      </c>
      <c r="L45" s="160" t="s">
        <v>162</v>
      </c>
      <c r="M45" s="160" t="s">
        <v>163</v>
      </c>
      <c r="N45" s="160" t="s">
        <v>20</v>
      </c>
      <c r="O45" s="160" t="s">
        <v>162</v>
      </c>
      <c r="P45" s="162" t="s">
        <v>163</v>
      </c>
      <c r="Q45" s="160" t="s">
        <v>20</v>
      </c>
      <c r="R45" s="160" t="s">
        <v>162</v>
      </c>
      <c r="S45" s="162" t="s">
        <v>163</v>
      </c>
      <c r="T45" s="130"/>
      <c r="U45" s="130"/>
      <c r="V45" s="130"/>
      <c r="W45" s="130"/>
      <c r="X45" s="130"/>
      <c r="Y45" s="191"/>
    </row>
    <row r="46" spans="2:25" x14ac:dyDescent="0.3">
      <c r="B46" s="190"/>
      <c r="C46" s="130"/>
      <c r="D46" s="150" t="s">
        <v>182</v>
      </c>
      <c r="E46" s="34">
        <v>0</v>
      </c>
      <c r="F46" s="32">
        <v>0.18600983472726931</v>
      </c>
      <c r="G46" s="32">
        <v>0.12836751854915501</v>
      </c>
      <c r="H46" s="34">
        <v>0</v>
      </c>
      <c r="I46" s="32">
        <v>0.590011934205114</v>
      </c>
      <c r="J46" s="33">
        <v>0.35228103042650566</v>
      </c>
      <c r="K46" s="34">
        <v>7.5515711115720169E-2</v>
      </c>
      <c r="L46" s="32">
        <v>5.8543741083265627E-2</v>
      </c>
      <c r="M46" s="33">
        <v>4.8465061078019914E-2</v>
      </c>
      <c r="N46" s="34">
        <v>0</v>
      </c>
      <c r="O46" s="32">
        <v>0</v>
      </c>
      <c r="P46" s="33">
        <v>0.25444744149073939</v>
      </c>
      <c r="Q46" s="34">
        <f>1-SUM(E46,H46,K46,N46)</f>
        <v>0.9244842888842798</v>
      </c>
      <c r="R46" s="32">
        <f t="shared" ref="R46:S46" si="3">1-SUM(F46,I46,L46,O46)</f>
        <v>0.16543448998435106</v>
      </c>
      <c r="S46" s="33">
        <f t="shared" si="3"/>
        <v>0.21643894845557998</v>
      </c>
      <c r="T46" s="130"/>
      <c r="U46" s="130"/>
      <c r="V46" s="130"/>
      <c r="W46" s="130"/>
      <c r="X46" s="130"/>
      <c r="Y46" s="191"/>
    </row>
    <row r="47" spans="2:25" x14ac:dyDescent="0.3">
      <c r="B47" s="190"/>
      <c r="C47" s="130"/>
      <c r="D47" s="169" t="s">
        <v>36</v>
      </c>
      <c r="E47" s="532" t="s">
        <v>185</v>
      </c>
      <c r="F47" s="533"/>
      <c r="G47" s="533"/>
      <c r="H47" s="533"/>
      <c r="I47" s="533"/>
      <c r="J47" s="533"/>
      <c r="K47" s="533"/>
      <c r="L47" s="533"/>
      <c r="M47" s="533"/>
      <c r="N47" s="533"/>
      <c r="O47" s="533"/>
      <c r="P47" s="533"/>
      <c r="Q47" s="533"/>
      <c r="R47" s="533"/>
      <c r="S47" s="534"/>
      <c r="T47" s="130"/>
      <c r="U47" s="130"/>
      <c r="V47" s="130"/>
      <c r="W47" s="130"/>
      <c r="X47" s="130"/>
      <c r="Y47" s="191"/>
    </row>
    <row r="48" spans="2:25" x14ac:dyDescent="0.3">
      <c r="B48" s="190"/>
      <c r="C48" s="130"/>
      <c r="D48" s="130"/>
      <c r="E48" s="130"/>
      <c r="F48" s="130"/>
      <c r="G48" s="130"/>
      <c r="H48" s="130"/>
      <c r="I48" s="130"/>
      <c r="J48" s="130"/>
      <c r="K48" s="130"/>
      <c r="L48" s="130"/>
      <c r="M48" s="130"/>
      <c r="N48" s="130"/>
      <c r="O48" s="130"/>
      <c r="P48" s="130"/>
      <c r="Q48" s="130"/>
      <c r="R48" s="130"/>
      <c r="S48" s="130"/>
      <c r="T48" s="130"/>
      <c r="U48" s="130"/>
      <c r="V48" s="130"/>
      <c r="W48" s="130"/>
      <c r="X48" s="130"/>
      <c r="Y48" s="191"/>
    </row>
    <row r="49" spans="2:25" x14ac:dyDescent="0.3">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9"/>
    </row>
  </sheetData>
  <sheetProtection algorithmName="SHA-512" hashValue="pVROJdj3YZxawaCDpch5LaOPMaM2/QyW2ujg610fvJQY9tIN4G5uvdIo3xgyxWgihXOdj3Ir65334Qy65ZMjFg==" saltValue="46pJy4dRyT0sf8cJl8tK+Q==" spinCount="100000" sheet="1" objects="1" scenarios="1" selectLockedCells="1" selectUnlockedCells="1"/>
  <mergeCells count="46">
    <mergeCell ref="H40:J40"/>
    <mergeCell ref="Q22:T23"/>
    <mergeCell ref="Q24:T24"/>
    <mergeCell ref="E28:H28"/>
    <mergeCell ref="I28:L28"/>
    <mergeCell ref="M28:P28"/>
    <mergeCell ref="E36:S36"/>
    <mergeCell ref="T37:V37"/>
    <mergeCell ref="E37:G37"/>
    <mergeCell ref="H37:J37"/>
    <mergeCell ref="K37:M37"/>
    <mergeCell ref="N37:P37"/>
    <mergeCell ref="Q37:S37"/>
    <mergeCell ref="U6:X6"/>
    <mergeCell ref="Q6:T6"/>
    <mergeCell ref="Q7:T12"/>
    <mergeCell ref="Q21:T21"/>
    <mergeCell ref="Q19:T20"/>
    <mergeCell ref="Q18:T18"/>
    <mergeCell ref="Q13:T17"/>
    <mergeCell ref="U7:X24"/>
    <mergeCell ref="E47:S47"/>
    <mergeCell ref="T41:V41"/>
    <mergeCell ref="Q41:S41"/>
    <mergeCell ref="N41:P41"/>
    <mergeCell ref="K41:M41"/>
    <mergeCell ref="H41:J41"/>
    <mergeCell ref="E41:G41"/>
    <mergeCell ref="E42:G42"/>
    <mergeCell ref="H42:J42"/>
    <mergeCell ref="K42:M42"/>
    <mergeCell ref="N42:P42"/>
    <mergeCell ref="Q42:S42"/>
    <mergeCell ref="T42:V42"/>
    <mergeCell ref="E5:H5"/>
    <mergeCell ref="I5:L5"/>
    <mergeCell ref="M5:P5"/>
    <mergeCell ref="F7:H12"/>
    <mergeCell ref="J7:L12"/>
    <mergeCell ref="N7:P12"/>
    <mergeCell ref="F18:H18"/>
    <mergeCell ref="J18:L18"/>
    <mergeCell ref="N18:P18"/>
    <mergeCell ref="F21:H21"/>
    <mergeCell ref="J21:L21"/>
    <mergeCell ref="N21:P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H15"/>
  <sheetViews>
    <sheetView zoomScale="70" zoomScaleNormal="70" workbookViewId="0">
      <selection activeCell="H19" sqref="H19"/>
    </sheetView>
  </sheetViews>
  <sheetFormatPr defaultColWidth="8.88671875" defaultRowHeight="14.4" x14ac:dyDescent="0.3"/>
  <cols>
    <col min="1" max="2" width="8.88671875" style="200"/>
    <col min="3" max="3" width="40.109375" style="200" customWidth="1"/>
    <col min="4" max="16384" width="8.88671875" style="200"/>
  </cols>
  <sheetData>
    <row r="2" spans="2:8" x14ac:dyDescent="0.3">
      <c r="B2" s="187"/>
      <c r="C2" s="188"/>
      <c r="D2" s="188"/>
      <c r="E2" s="188"/>
      <c r="F2" s="188"/>
      <c r="G2" s="188"/>
      <c r="H2" s="208"/>
    </row>
    <row r="3" spans="2:8" x14ac:dyDescent="0.3">
      <c r="B3" s="190"/>
      <c r="C3" s="130"/>
      <c r="D3" s="130"/>
      <c r="E3" s="130"/>
      <c r="F3" s="130"/>
      <c r="G3" s="130"/>
      <c r="H3" s="191"/>
    </row>
    <row r="4" spans="2:8" x14ac:dyDescent="0.3">
      <c r="B4" s="190"/>
      <c r="C4" s="160" t="s">
        <v>87</v>
      </c>
      <c r="D4" s="130" t="s">
        <v>88</v>
      </c>
      <c r="E4" s="130"/>
      <c r="F4" s="130"/>
      <c r="G4" s="130"/>
      <c r="H4" s="191"/>
    </row>
    <row r="5" spans="2:8" x14ac:dyDescent="0.3">
      <c r="B5" s="190"/>
      <c r="C5" s="160" t="s">
        <v>296</v>
      </c>
      <c r="D5" s="318">
        <v>3.5000000000000003E-2</v>
      </c>
      <c r="E5" s="130"/>
      <c r="F5" s="130"/>
      <c r="G5" s="130"/>
      <c r="H5" s="191"/>
    </row>
    <row r="6" spans="2:8" x14ac:dyDescent="0.3">
      <c r="B6" s="190"/>
      <c r="C6" s="130"/>
      <c r="D6" s="130"/>
      <c r="E6" s="130"/>
      <c r="F6" s="130"/>
      <c r="G6" s="130"/>
      <c r="H6" s="191"/>
    </row>
    <row r="7" spans="2:8" x14ac:dyDescent="0.3">
      <c r="B7" s="190"/>
      <c r="C7" s="160" t="s">
        <v>409</v>
      </c>
      <c r="D7" s="130">
        <v>1.0185</v>
      </c>
      <c r="E7" s="130"/>
      <c r="F7" s="130"/>
      <c r="G7" s="130"/>
      <c r="H7" s="191"/>
    </row>
    <row r="8" spans="2:8" x14ac:dyDescent="0.3">
      <c r="B8" s="190"/>
      <c r="C8" s="130"/>
      <c r="D8" s="130"/>
      <c r="E8" s="130"/>
      <c r="F8" s="130"/>
      <c r="G8" s="130"/>
      <c r="H8" s="191"/>
    </row>
    <row r="9" spans="2:8" x14ac:dyDescent="0.3">
      <c r="B9" s="197"/>
      <c r="C9" s="198"/>
      <c r="D9" s="198"/>
      <c r="E9" s="198"/>
      <c r="F9" s="198"/>
      <c r="G9" s="198"/>
      <c r="H9" s="199"/>
    </row>
    <row r="15" spans="2:8" x14ac:dyDescent="0.3">
      <c r="E15" s="200" t="s">
        <v>412</v>
      </c>
    </row>
  </sheetData>
  <sheetProtection algorithmName="SHA-512" hashValue="S1ZaB0ts8A3ugaWHZggvK72SvegdMTc7oTs6boJaotWaWgcg6mw1PUZyWYQ7jSo+CAkoWB40SsYdQtiEl9Niyg==" saltValue="q/7hAvf7i9Y1NIfCQKeZ0Q=="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BD44"/>
  <sheetViews>
    <sheetView topLeftCell="B1" zoomScale="60" zoomScaleNormal="60" workbookViewId="0">
      <selection activeCell="H27" sqref="H27"/>
    </sheetView>
  </sheetViews>
  <sheetFormatPr defaultColWidth="9.109375" defaultRowHeight="14.4" x14ac:dyDescent="0.3"/>
  <cols>
    <col min="1" max="1" width="9.109375" style="200"/>
    <col min="2" max="2" width="12.44140625" style="200" customWidth="1"/>
    <col min="3" max="3" width="42.44140625" style="200" customWidth="1"/>
    <col min="4" max="4" width="11.33203125" style="200" customWidth="1"/>
    <col min="5" max="16384" width="9.109375" style="200"/>
  </cols>
  <sheetData>
    <row r="2" spans="2:56" x14ac:dyDescent="0.3">
      <c r="B2" s="187"/>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208"/>
    </row>
    <row r="3" spans="2:56" x14ac:dyDescent="0.3">
      <c r="B3" s="272" t="s">
        <v>96</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191"/>
    </row>
    <row r="4" spans="2:56" x14ac:dyDescent="0.3">
      <c r="B4" s="19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91"/>
    </row>
    <row r="5" spans="2:56" x14ac:dyDescent="0.3">
      <c r="B5" s="190"/>
      <c r="C5" s="169" t="s">
        <v>0</v>
      </c>
      <c r="D5" s="151">
        <v>2018</v>
      </c>
      <c r="E5" s="151">
        <v>2019</v>
      </c>
      <c r="F5" s="151">
        <v>2020</v>
      </c>
      <c r="G5" s="151">
        <v>2021</v>
      </c>
      <c r="H5" s="151">
        <v>2022</v>
      </c>
      <c r="I5" s="151">
        <v>2023</v>
      </c>
      <c r="J5" s="151">
        <v>2024</v>
      </c>
      <c r="K5" s="151">
        <v>2025</v>
      </c>
      <c r="L5" s="151">
        <v>2026</v>
      </c>
      <c r="M5" s="151">
        <v>2027</v>
      </c>
      <c r="N5" s="151">
        <v>2028</v>
      </c>
      <c r="O5" s="151">
        <v>2029</v>
      </c>
      <c r="P5" s="151">
        <v>2030</v>
      </c>
      <c r="Q5" s="151">
        <v>2031</v>
      </c>
      <c r="R5" s="151">
        <v>2032</v>
      </c>
      <c r="S5" s="151">
        <v>2033</v>
      </c>
      <c r="T5" s="151">
        <v>2034</v>
      </c>
      <c r="U5" s="151">
        <v>2035</v>
      </c>
      <c r="V5" s="151">
        <v>2036</v>
      </c>
      <c r="W5" s="151">
        <v>2037</v>
      </c>
      <c r="X5" s="151">
        <v>2038</v>
      </c>
      <c r="Y5" s="151">
        <v>2039</v>
      </c>
      <c r="Z5" s="151">
        <v>2040</v>
      </c>
      <c r="AA5" s="151">
        <v>2041</v>
      </c>
      <c r="AB5" s="151">
        <v>2042</v>
      </c>
      <c r="AC5" s="151">
        <v>2043</v>
      </c>
      <c r="AD5" s="151">
        <v>2044</v>
      </c>
      <c r="AE5" s="151">
        <v>2045</v>
      </c>
      <c r="AF5" s="151">
        <v>2046</v>
      </c>
      <c r="AG5" s="151">
        <v>2047</v>
      </c>
      <c r="AH5" s="151">
        <v>2048</v>
      </c>
      <c r="AI5" s="151">
        <v>2049</v>
      </c>
      <c r="AJ5" s="151">
        <v>2050</v>
      </c>
      <c r="AK5" s="151">
        <v>2051</v>
      </c>
      <c r="AL5" s="151">
        <v>2052</v>
      </c>
      <c r="AM5" s="151">
        <v>2053</v>
      </c>
      <c r="AN5" s="151">
        <v>2054</v>
      </c>
      <c r="AO5" s="151">
        <v>2055</v>
      </c>
      <c r="AP5" s="151">
        <v>2056</v>
      </c>
      <c r="AQ5" s="151">
        <v>2057</v>
      </c>
      <c r="AR5" s="151">
        <v>2058</v>
      </c>
      <c r="AS5" s="151">
        <v>2059</v>
      </c>
      <c r="AT5" s="151">
        <v>2060</v>
      </c>
      <c r="AU5" s="182"/>
      <c r="AV5" s="276"/>
      <c r="AW5" s="277"/>
      <c r="AX5" s="277"/>
      <c r="AY5" s="277"/>
      <c r="AZ5" s="277"/>
      <c r="BA5" s="277"/>
      <c r="BB5" s="277"/>
      <c r="BC5" s="277"/>
      <c r="BD5" s="277"/>
    </row>
    <row r="6" spans="2:56" x14ac:dyDescent="0.3">
      <c r="B6" s="190"/>
      <c r="C6" s="179" t="s">
        <v>2</v>
      </c>
      <c r="D6" s="260">
        <v>3.3797830199442581E-2</v>
      </c>
      <c r="E6" s="260">
        <v>3.2948458522911922E-2</v>
      </c>
      <c r="F6" s="260">
        <v>3.3667101098206254E-2</v>
      </c>
      <c r="G6" s="260">
        <v>3.4330518965507754E-2</v>
      </c>
      <c r="H6" s="260">
        <v>3.4975548966252594E-2</v>
      </c>
      <c r="I6" s="260">
        <v>3.6550611023486355E-2</v>
      </c>
      <c r="J6" s="260">
        <v>3.7600652394975523E-2</v>
      </c>
      <c r="K6" s="260">
        <v>3.8650693766464697E-2</v>
      </c>
      <c r="L6" s="260">
        <v>4.0225755823698459E-2</v>
      </c>
      <c r="M6" s="260">
        <v>4.1275797195187612E-2</v>
      </c>
      <c r="N6" s="260">
        <v>4.2325838566676814E-2</v>
      </c>
      <c r="O6" s="260">
        <v>4.3375879938165975E-2</v>
      </c>
      <c r="P6" s="260">
        <v>4.4950941995399729E-2</v>
      </c>
      <c r="Q6" s="260">
        <v>4.600098336688889E-2</v>
      </c>
      <c r="R6" s="260">
        <v>4.600098336688889E-2</v>
      </c>
      <c r="S6" s="260">
        <v>4.600098336688889E-2</v>
      </c>
      <c r="T6" s="260">
        <v>4.600098336688889E-2</v>
      </c>
      <c r="U6" s="260">
        <v>4.600098336688889E-2</v>
      </c>
      <c r="V6" s="260">
        <v>4.600098336688889E-2</v>
      </c>
      <c r="W6" s="260">
        <v>4.600098336688889E-2</v>
      </c>
      <c r="X6" s="260">
        <v>4.600098336688889E-2</v>
      </c>
      <c r="Y6" s="260">
        <v>4.600098336688889E-2</v>
      </c>
      <c r="Z6" s="260">
        <v>4.600098336688889E-2</v>
      </c>
      <c r="AA6" s="260">
        <v>4.600098336688889E-2</v>
      </c>
      <c r="AB6" s="260">
        <v>4.600098336688889E-2</v>
      </c>
      <c r="AC6" s="260">
        <v>4.600098336688889E-2</v>
      </c>
      <c r="AD6" s="260">
        <v>4.600098336688889E-2</v>
      </c>
      <c r="AE6" s="260">
        <v>4.600098336688889E-2</v>
      </c>
      <c r="AF6" s="260">
        <v>4.600098336688889E-2</v>
      </c>
      <c r="AG6" s="260">
        <v>4.600098336688889E-2</v>
      </c>
      <c r="AH6" s="260">
        <v>4.600098336688889E-2</v>
      </c>
      <c r="AI6" s="260">
        <v>4.600098336688889E-2</v>
      </c>
      <c r="AJ6" s="260">
        <v>4.600098336688889E-2</v>
      </c>
      <c r="AK6" s="260">
        <v>4.600098336688889E-2</v>
      </c>
      <c r="AL6" s="260">
        <v>4.600098336688889E-2</v>
      </c>
      <c r="AM6" s="260">
        <v>4.600098336688889E-2</v>
      </c>
      <c r="AN6" s="260">
        <v>4.600098336688889E-2</v>
      </c>
      <c r="AO6" s="260">
        <v>4.600098336688889E-2</v>
      </c>
      <c r="AP6" s="260">
        <v>4.600098336688889E-2</v>
      </c>
      <c r="AQ6" s="260">
        <v>4.600098336688889E-2</v>
      </c>
      <c r="AR6" s="260">
        <v>4.600098336688889E-2</v>
      </c>
      <c r="AS6" s="260">
        <v>4.600098336688889E-2</v>
      </c>
      <c r="AT6" s="260">
        <v>4.600098336688889E-2</v>
      </c>
      <c r="AU6" s="182"/>
      <c r="AV6" s="276"/>
      <c r="AW6" s="277"/>
      <c r="AX6" s="277"/>
      <c r="AY6" s="277"/>
      <c r="AZ6" s="277"/>
      <c r="BA6" s="277"/>
      <c r="BB6" s="277"/>
      <c r="BC6" s="277"/>
      <c r="BD6" s="277"/>
    </row>
    <row r="7" spans="2:56" x14ac:dyDescent="0.3">
      <c r="B7" s="190"/>
      <c r="C7" s="182" t="s">
        <v>7</v>
      </c>
      <c r="D7" s="261">
        <v>1.6750630963387057E-2</v>
      </c>
      <c r="E7" s="261">
        <v>1.6751389107711293E-2</v>
      </c>
      <c r="F7" s="261">
        <v>1.6802249762075987E-2</v>
      </c>
      <c r="G7" s="261">
        <v>1.7850042537458245E-2</v>
      </c>
      <c r="H7" s="261">
        <v>1.8548571054379744E-2</v>
      </c>
      <c r="I7" s="261">
        <v>1.9247099571301246E-2</v>
      </c>
      <c r="J7" s="261">
        <v>2.0294892346683507E-2</v>
      </c>
      <c r="K7" s="261">
        <v>2.0993420863605009E-2</v>
      </c>
      <c r="L7" s="261">
        <v>2.2041213638987263E-2</v>
      </c>
      <c r="M7" s="261">
        <v>2.2739742155908765E-2</v>
      </c>
      <c r="N7" s="261">
        <v>2.3438270672830268E-2</v>
      </c>
      <c r="O7" s="261">
        <v>2.4486063448212525E-2</v>
      </c>
      <c r="P7" s="261">
        <v>2.5184591965134027E-2</v>
      </c>
      <c r="Q7" s="261">
        <v>2.5184591965134027E-2</v>
      </c>
      <c r="R7" s="261">
        <v>2.5184591965134027E-2</v>
      </c>
      <c r="S7" s="261">
        <v>2.5184591965134027E-2</v>
      </c>
      <c r="T7" s="261">
        <v>2.5184591965134027E-2</v>
      </c>
      <c r="U7" s="261">
        <v>2.5184591965134027E-2</v>
      </c>
      <c r="V7" s="261">
        <v>2.5184591965134027E-2</v>
      </c>
      <c r="W7" s="261">
        <v>2.5184591965134027E-2</v>
      </c>
      <c r="X7" s="261">
        <v>2.5184591965134027E-2</v>
      </c>
      <c r="Y7" s="261">
        <v>2.5184591965134027E-2</v>
      </c>
      <c r="Z7" s="261">
        <v>2.5184591965134027E-2</v>
      </c>
      <c r="AA7" s="261">
        <v>2.5184591965134027E-2</v>
      </c>
      <c r="AB7" s="261">
        <v>2.5184591965134027E-2</v>
      </c>
      <c r="AC7" s="261">
        <v>2.5184591965134027E-2</v>
      </c>
      <c r="AD7" s="261">
        <v>2.5184591965134027E-2</v>
      </c>
      <c r="AE7" s="261">
        <v>2.5184591965134027E-2</v>
      </c>
      <c r="AF7" s="261">
        <v>2.5184591965134027E-2</v>
      </c>
      <c r="AG7" s="261">
        <v>2.5184591965134027E-2</v>
      </c>
      <c r="AH7" s="261">
        <v>2.5184591965134027E-2</v>
      </c>
      <c r="AI7" s="261">
        <v>2.5184591965134027E-2</v>
      </c>
      <c r="AJ7" s="261">
        <v>2.5184591965134027E-2</v>
      </c>
      <c r="AK7" s="261">
        <v>2.5184591965134027E-2</v>
      </c>
      <c r="AL7" s="261">
        <v>2.5184591965134027E-2</v>
      </c>
      <c r="AM7" s="261">
        <v>2.5184591965134027E-2</v>
      </c>
      <c r="AN7" s="261">
        <v>2.5184591965134027E-2</v>
      </c>
      <c r="AO7" s="261">
        <v>2.5184591965134027E-2</v>
      </c>
      <c r="AP7" s="261">
        <v>2.5184591965134027E-2</v>
      </c>
      <c r="AQ7" s="261">
        <v>2.5184591965134027E-2</v>
      </c>
      <c r="AR7" s="261">
        <v>2.5184591965134027E-2</v>
      </c>
      <c r="AS7" s="261">
        <v>2.5184591965134027E-2</v>
      </c>
      <c r="AT7" s="261">
        <v>2.5184591965134027E-2</v>
      </c>
      <c r="AU7" s="182"/>
      <c r="AV7" s="276"/>
      <c r="AW7" s="277"/>
      <c r="AX7" s="277"/>
      <c r="AY7" s="277"/>
      <c r="AZ7" s="277"/>
      <c r="BA7" s="277"/>
      <c r="BB7" s="277"/>
      <c r="BC7" s="277"/>
      <c r="BD7" s="277"/>
    </row>
    <row r="8" spans="2:56" x14ac:dyDescent="0.3">
      <c r="B8" s="274"/>
      <c r="C8" s="185" t="s">
        <v>111</v>
      </c>
      <c r="D8" s="261">
        <v>0.13095184869437904</v>
      </c>
      <c r="E8" s="261">
        <v>0.13440549367715418</v>
      </c>
      <c r="F8" s="261">
        <v>0.13947080114653368</v>
      </c>
      <c r="G8" s="261">
        <v>0.14070650193890924</v>
      </c>
      <c r="H8" s="261">
        <v>0.14247649419642697</v>
      </c>
      <c r="I8" s="261">
        <v>0.1439627119607273</v>
      </c>
      <c r="J8" s="261">
        <v>0.14617249220241207</v>
      </c>
      <c r="K8" s="261">
        <v>0.15034464791856642</v>
      </c>
      <c r="L8" s="261">
        <v>0.15575419788109487</v>
      </c>
      <c r="M8" s="261">
        <v>0.15742572114714104</v>
      </c>
      <c r="N8" s="261">
        <v>0.15830989764905021</v>
      </c>
      <c r="O8" s="261">
        <v>0.15850708855402396</v>
      </c>
      <c r="P8" s="261">
        <v>0.15962493408412737</v>
      </c>
      <c r="Q8" s="261">
        <v>0.15797185823379906</v>
      </c>
      <c r="R8" s="261">
        <v>0.15631878238347074</v>
      </c>
      <c r="S8" s="261">
        <v>0.15466570653314246</v>
      </c>
      <c r="T8" s="261">
        <v>0.15301263068281415</v>
      </c>
      <c r="U8" s="261">
        <v>0.15135955483248581</v>
      </c>
      <c r="V8" s="261">
        <v>0.1497064789821575</v>
      </c>
      <c r="W8" s="261">
        <v>0.14805340313182919</v>
      </c>
      <c r="X8" s="261">
        <v>0.14640032728150087</v>
      </c>
      <c r="Y8" s="261">
        <v>0.14474725143117259</v>
      </c>
      <c r="Z8" s="261">
        <v>0.14309417558084428</v>
      </c>
      <c r="AA8" s="261">
        <v>0.14144109973051597</v>
      </c>
      <c r="AB8" s="261">
        <v>0.13978802388018766</v>
      </c>
      <c r="AC8" s="261">
        <v>0.13813494802985932</v>
      </c>
      <c r="AD8" s="261">
        <v>0.13648187217953101</v>
      </c>
      <c r="AE8" s="261">
        <v>0.13482879632920272</v>
      </c>
      <c r="AF8" s="261">
        <v>0.13317572047887441</v>
      </c>
      <c r="AG8" s="261">
        <v>0.1315226446285461</v>
      </c>
      <c r="AH8" s="261">
        <v>0.12986956877821779</v>
      </c>
      <c r="AI8" s="261">
        <v>0.12821649292788947</v>
      </c>
      <c r="AJ8" s="261">
        <v>0.12656341707756125</v>
      </c>
      <c r="AK8" s="261">
        <v>0.12656341707756125</v>
      </c>
      <c r="AL8" s="261">
        <v>0.12656341707756125</v>
      </c>
      <c r="AM8" s="261">
        <v>0.12656341707756125</v>
      </c>
      <c r="AN8" s="261">
        <v>0.12656341707756125</v>
      </c>
      <c r="AO8" s="261">
        <v>0.12656341707756125</v>
      </c>
      <c r="AP8" s="261">
        <v>0.12656341707756125</v>
      </c>
      <c r="AQ8" s="261">
        <v>0.12656341707756125</v>
      </c>
      <c r="AR8" s="261">
        <v>0.12656341707756125</v>
      </c>
      <c r="AS8" s="261">
        <v>0.12656341707756125</v>
      </c>
      <c r="AT8" s="261">
        <v>0.12656341707756125</v>
      </c>
      <c r="AU8" s="182"/>
      <c r="AV8" s="276"/>
      <c r="AW8" s="277"/>
      <c r="AX8" s="277"/>
      <c r="AY8" s="277"/>
      <c r="AZ8" s="277"/>
      <c r="BA8" s="277"/>
      <c r="BB8" s="277"/>
      <c r="BC8" s="277"/>
      <c r="BD8" s="277"/>
    </row>
    <row r="9" spans="2:56" x14ac:dyDescent="0.3">
      <c r="B9" s="274"/>
      <c r="C9" s="185" t="s">
        <v>110</v>
      </c>
      <c r="D9" s="261">
        <v>0.11416480565945371</v>
      </c>
      <c r="E9" s="261">
        <v>0.11717571930600687</v>
      </c>
      <c r="F9" s="261">
        <v>0.12159169241835831</v>
      </c>
      <c r="G9" s="261">
        <v>0.12266898565416463</v>
      </c>
      <c r="H9" s="261">
        <v>0.12421207820392963</v>
      </c>
      <c r="I9" s="261">
        <v>0.12550777401823587</v>
      </c>
      <c r="J9" s="261">
        <v>0.12743427703714955</v>
      </c>
      <c r="K9" s="261">
        <v>0.13107159373992766</v>
      </c>
      <c r="L9" s="261">
        <v>0.13578768004443262</v>
      </c>
      <c r="M9" s="261">
        <v>0.13724492658754009</v>
      </c>
      <c r="N9" s="261">
        <v>0.13801575830557639</v>
      </c>
      <c r="O9" s="261">
        <v>0.13818767081821817</v>
      </c>
      <c r="P9" s="261">
        <v>0.13916221695081527</v>
      </c>
      <c r="Q9" s="261">
        <v>0.13712541529228434</v>
      </c>
      <c r="R9" s="261">
        <v>0.13508861363375338</v>
      </c>
      <c r="S9" s="261">
        <v>0.13305181197522242</v>
      </c>
      <c r="T9" s="261">
        <v>0.13101501031669149</v>
      </c>
      <c r="U9" s="261">
        <v>0.12897820865816054</v>
      </c>
      <c r="V9" s="261">
        <v>0.12694140699962958</v>
      </c>
      <c r="W9" s="261">
        <v>0.12490460534109865</v>
      </c>
      <c r="X9" s="261">
        <v>0.12286780368256771</v>
      </c>
      <c r="Y9" s="261">
        <v>0.12083100202403677</v>
      </c>
      <c r="Z9" s="261">
        <v>0.11879420036550582</v>
      </c>
      <c r="AA9" s="261">
        <v>0.11675739870697488</v>
      </c>
      <c r="AB9" s="261">
        <v>0.11472059704844394</v>
      </c>
      <c r="AC9" s="261">
        <v>0.11268379538991301</v>
      </c>
      <c r="AD9" s="261">
        <v>0.11064699373138205</v>
      </c>
      <c r="AE9" s="261">
        <v>0.10861019207285111</v>
      </c>
      <c r="AF9" s="261">
        <v>0.10657339041432017</v>
      </c>
      <c r="AG9" s="261">
        <v>0.10453658875578922</v>
      </c>
      <c r="AH9" s="261">
        <v>0.10249978709725828</v>
      </c>
      <c r="AI9" s="261">
        <v>0.10046298543872734</v>
      </c>
      <c r="AJ9" s="261">
        <v>9.8426183780196339E-2</v>
      </c>
      <c r="AK9" s="261">
        <v>9.8426183780196339E-2</v>
      </c>
      <c r="AL9" s="261">
        <v>9.8426183780196339E-2</v>
      </c>
      <c r="AM9" s="261">
        <v>9.8426183780196339E-2</v>
      </c>
      <c r="AN9" s="261">
        <v>9.8426183780196339E-2</v>
      </c>
      <c r="AO9" s="261">
        <v>9.8426183780196339E-2</v>
      </c>
      <c r="AP9" s="261">
        <v>9.8426183780196339E-2</v>
      </c>
      <c r="AQ9" s="261">
        <v>9.8426183780196339E-2</v>
      </c>
      <c r="AR9" s="261">
        <v>9.8426183780196339E-2</v>
      </c>
      <c r="AS9" s="261">
        <v>9.8426183780196339E-2</v>
      </c>
      <c r="AT9" s="261">
        <v>9.8426183780196339E-2</v>
      </c>
      <c r="AU9" s="182"/>
      <c r="AV9" s="276"/>
      <c r="AW9" s="277"/>
      <c r="AX9" s="277"/>
      <c r="AY9" s="277"/>
      <c r="AZ9" s="277"/>
      <c r="BA9" s="277"/>
      <c r="BB9" s="277"/>
      <c r="BC9" s="277"/>
      <c r="BD9" s="277"/>
    </row>
    <row r="10" spans="2:56" x14ac:dyDescent="0.3">
      <c r="B10" s="274"/>
      <c r="C10" s="182" t="s">
        <v>16</v>
      </c>
      <c r="D10" s="261">
        <v>5.106813961221067E-2</v>
      </c>
      <c r="E10" s="261">
        <v>5.106813961221067E-2</v>
      </c>
      <c r="F10" s="261">
        <v>5.106813961221067E-2</v>
      </c>
      <c r="G10" s="261">
        <v>5.106813961221067E-2</v>
      </c>
      <c r="H10" s="261">
        <v>5.106813961221067E-2</v>
      </c>
      <c r="I10" s="261">
        <v>5.106813961221067E-2</v>
      </c>
      <c r="J10" s="261">
        <v>5.106813961221067E-2</v>
      </c>
      <c r="K10" s="261">
        <v>5.106813961221067E-2</v>
      </c>
      <c r="L10" s="261">
        <v>5.1015403375788096E-2</v>
      </c>
      <c r="M10" s="261">
        <v>5.0962667139365522E-2</v>
      </c>
      <c r="N10" s="261">
        <v>5.0909930902942949E-2</v>
      </c>
      <c r="O10" s="261">
        <v>5.0857194666520382E-2</v>
      </c>
      <c r="P10" s="261">
        <v>5.0804458430097808E-2</v>
      </c>
      <c r="Q10" s="261">
        <v>5.0751722193675235E-2</v>
      </c>
      <c r="R10" s="261">
        <v>5.0698985957252661E-2</v>
      </c>
      <c r="S10" s="261">
        <v>5.0646249720830094E-2</v>
      </c>
      <c r="T10" s="261">
        <v>5.0593513484407521E-2</v>
      </c>
      <c r="U10" s="261">
        <v>5.0540777247984947E-2</v>
      </c>
      <c r="V10" s="261">
        <v>5.0488041011562373E-2</v>
      </c>
      <c r="W10" s="261">
        <v>5.0435304775139807E-2</v>
      </c>
      <c r="X10" s="261">
        <v>5.0382568538717233E-2</v>
      </c>
      <c r="Y10" s="261">
        <v>5.0329832302294659E-2</v>
      </c>
      <c r="Z10" s="261">
        <v>5.0277096065872079E-2</v>
      </c>
      <c r="AA10" s="261">
        <v>5.0277096065872079E-2</v>
      </c>
      <c r="AB10" s="261">
        <v>5.0277096065872079E-2</v>
      </c>
      <c r="AC10" s="261">
        <v>5.0277096065872079E-2</v>
      </c>
      <c r="AD10" s="261">
        <v>5.0277096065872079E-2</v>
      </c>
      <c r="AE10" s="261">
        <v>5.0277096065872079E-2</v>
      </c>
      <c r="AF10" s="261">
        <v>5.0277096065872079E-2</v>
      </c>
      <c r="AG10" s="261">
        <v>5.0277096065872079E-2</v>
      </c>
      <c r="AH10" s="261">
        <v>5.0277096065872079E-2</v>
      </c>
      <c r="AI10" s="261">
        <v>5.0277096065872079E-2</v>
      </c>
      <c r="AJ10" s="261">
        <v>5.0277096065872079E-2</v>
      </c>
      <c r="AK10" s="261">
        <v>5.0277096065872079E-2</v>
      </c>
      <c r="AL10" s="261">
        <v>5.0277096065872079E-2</v>
      </c>
      <c r="AM10" s="261">
        <v>5.0277096065872079E-2</v>
      </c>
      <c r="AN10" s="261">
        <v>5.0277096065872079E-2</v>
      </c>
      <c r="AO10" s="261">
        <v>5.0277096065872079E-2</v>
      </c>
      <c r="AP10" s="261">
        <v>5.0277096065872079E-2</v>
      </c>
      <c r="AQ10" s="261">
        <v>5.0277096065872079E-2</v>
      </c>
      <c r="AR10" s="261">
        <v>5.0277096065872079E-2</v>
      </c>
      <c r="AS10" s="261">
        <v>5.0277096065872079E-2</v>
      </c>
      <c r="AT10" s="261">
        <v>5.0277096065872079E-2</v>
      </c>
      <c r="AU10" s="182"/>
      <c r="AV10" s="276"/>
      <c r="AW10" s="277"/>
      <c r="AX10" s="277"/>
      <c r="AY10" s="277"/>
      <c r="AZ10" s="277"/>
      <c r="BA10" s="277"/>
      <c r="BB10" s="277"/>
      <c r="BC10" s="277"/>
      <c r="BD10" s="277"/>
    </row>
    <row r="11" spans="2:56" s="275" customFormat="1" x14ac:dyDescent="0.3">
      <c r="B11" s="262"/>
      <c r="C11" s="185" t="s">
        <v>121</v>
      </c>
      <c r="D11" s="261">
        <v>6.8506481822021653E-2</v>
      </c>
      <c r="E11" s="261">
        <v>7.3214252019144457E-2</v>
      </c>
      <c r="F11" s="261">
        <v>7.7922022216267262E-2</v>
      </c>
      <c r="G11" s="261">
        <v>7.8511790086025143E-2</v>
      </c>
      <c r="H11" s="261">
        <v>7.9101557955783039E-2</v>
      </c>
      <c r="I11" s="261">
        <v>7.9691325825540921E-2</v>
      </c>
      <c r="J11" s="261">
        <v>8.0281093695298816E-2</v>
      </c>
      <c r="K11" s="261">
        <v>8.0870861565056684E-2</v>
      </c>
      <c r="L11" s="261">
        <v>8.4924821132123476E-2</v>
      </c>
      <c r="M11" s="261">
        <v>8.8978780699190269E-2</v>
      </c>
      <c r="N11" s="261">
        <v>9.3032740266257061E-2</v>
      </c>
      <c r="O11" s="261">
        <v>9.7086699833323853E-2</v>
      </c>
      <c r="P11" s="261">
        <v>0.10114065940039062</v>
      </c>
      <c r="Q11" s="261">
        <v>9.950487581418789E-2</v>
      </c>
      <c r="R11" s="261">
        <v>9.7869092227985163E-2</v>
      </c>
      <c r="S11" s="261">
        <v>9.6233308641782436E-2</v>
      </c>
      <c r="T11" s="261">
        <v>9.4597525055579709E-2</v>
      </c>
      <c r="U11" s="261">
        <v>9.2961741469376996E-2</v>
      </c>
      <c r="V11" s="261">
        <v>9.0066250001670026E-2</v>
      </c>
      <c r="W11" s="261">
        <v>8.7170758533963055E-2</v>
      </c>
      <c r="X11" s="261">
        <v>8.4275267066256085E-2</v>
      </c>
      <c r="Y11" s="261">
        <v>8.1379775598549128E-2</v>
      </c>
      <c r="Z11" s="261">
        <v>7.8484284130842172E-2</v>
      </c>
      <c r="AA11" s="261">
        <v>7.9502799336051172E-2</v>
      </c>
      <c r="AB11" s="261">
        <v>8.0521314541260158E-2</v>
      </c>
      <c r="AC11" s="261">
        <v>8.1539829746469158E-2</v>
      </c>
      <c r="AD11" s="261">
        <v>8.2558344951678159E-2</v>
      </c>
      <c r="AE11" s="261">
        <v>8.3576860156887187E-2</v>
      </c>
      <c r="AF11" s="261">
        <v>7.9142946517987825E-2</v>
      </c>
      <c r="AG11" s="261">
        <v>7.4709032879088477E-2</v>
      </c>
      <c r="AH11" s="261">
        <v>7.0275119240189116E-2</v>
      </c>
      <c r="AI11" s="261">
        <v>6.5841205601289754E-2</v>
      </c>
      <c r="AJ11" s="261">
        <v>6.1407291962390413E-2</v>
      </c>
      <c r="AK11" s="261">
        <v>6.1407291962390413E-2</v>
      </c>
      <c r="AL11" s="261">
        <v>6.1407291962390413E-2</v>
      </c>
      <c r="AM11" s="261">
        <v>6.1407291962390413E-2</v>
      </c>
      <c r="AN11" s="261">
        <v>6.1407291962390413E-2</v>
      </c>
      <c r="AO11" s="261">
        <v>6.1407291962390413E-2</v>
      </c>
      <c r="AP11" s="261">
        <v>6.1407291962390413E-2</v>
      </c>
      <c r="AQ11" s="261">
        <v>6.1407291962390413E-2</v>
      </c>
      <c r="AR11" s="261">
        <v>6.1407291962390413E-2</v>
      </c>
      <c r="AS11" s="261">
        <v>6.1407291962390413E-2</v>
      </c>
      <c r="AT11" s="261">
        <v>6.1407291962390413E-2</v>
      </c>
      <c r="AU11" s="182"/>
      <c r="AV11" s="276"/>
      <c r="AW11" s="277"/>
      <c r="AX11" s="277"/>
      <c r="AY11" s="277"/>
      <c r="AZ11" s="277"/>
      <c r="BA11" s="277"/>
      <c r="BB11" s="277"/>
      <c r="BC11" s="277"/>
      <c r="BD11" s="277"/>
    </row>
    <row r="12" spans="2:56" s="275" customFormat="1" x14ac:dyDescent="0.3">
      <c r="B12" s="262"/>
      <c r="C12" s="185" t="s">
        <v>120</v>
      </c>
      <c r="D12" s="261">
        <v>7.6828044472257356E-2</v>
      </c>
      <c r="E12" s="261">
        <v>8.1451528390255823E-2</v>
      </c>
      <c r="F12" s="261">
        <v>8.607501230825429E-2</v>
      </c>
      <c r="G12" s="261">
        <v>8.637018446404672E-2</v>
      </c>
      <c r="H12" s="261">
        <v>8.6959952333804616E-2</v>
      </c>
      <c r="I12" s="261">
        <v>8.7549720203562512E-2</v>
      </c>
      <c r="J12" s="261">
        <v>8.8139488073320393E-2</v>
      </c>
      <c r="K12" s="261">
        <v>8.7550873087216499E-2</v>
      </c>
      <c r="L12" s="261">
        <v>9.1604832654283291E-2</v>
      </c>
      <c r="M12" s="261">
        <v>9.5658792221350084E-2</v>
      </c>
      <c r="N12" s="261">
        <v>9.9712751788416876E-2</v>
      </c>
      <c r="O12" s="261">
        <v>0.10376671135548367</v>
      </c>
      <c r="P12" s="261">
        <v>0.10667773762727568</v>
      </c>
      <c r="Q12" s="261">
        <v>0.10504195404107296</v>
      </c>
      <c r="R12" s="261">
        <v>0.10340617045487022</v>
      </c>
      <c r="S12" s="261">
        <v>0.10177038686866749</v>
      </c>
      <c r="T12" s="261">
        <v>0.10013460328246476</v>
      </c>
      <c r="U12" s="261">
        <v>9.7711103894850021E-2</v>
      </c>
      <c r="V12" s="261">
        <v>9.4815612427143051E-2</v>
      </c>
      <c r="W12" s="261">
        <v>9.192012095943608E-2</v>
      </c>
      <c r="X12" s="261">
        <v>8.9024629491729124E-2</v>
      </c>
      <c r="Y12" s="261">
        <v>8.6129138024022153E-2</v>
      </c>
      <c r="Z12" s="261">
        <v>8.3599703536442319E-2</v>
      </c>
      <c r="AA12" s="261">
        <v>8.4618218741651319E-2</v>
      </c>
      <c r="AB12" s="261">
        <v>8.5636733946860319E-2</v>
      </c>
      <c r="AC12" s="261">
        <v>8.6655249152069305E-2</v>
      </c>
      <c r="AD12" s="261">
        <v>8.7673764357278305E-2</v>
      </c>
      <c r="AE12" s="261">
        <v>8.94447671916941E-2</v>
      </c>
      <c r="AF12" s="261">
        <v>8.5010853552794752E-2</v>
      </c>
      <c r="AG12" s="261">
        <v>8.057693991389539E-2</v>
      </c>
      <c r="AH12" s="261">
        <v>7.6143026274996042E-2</v>
      </c>
      <c r="AI12" s="261">
        <v>7.1709112636096681E-2</v>
      </c>
      <c r="AJ12" s="261">
        <v>6.7854937440857091E-2</v>
      </c>
      <c r="AK12" s="261">
        <v>6.7854937440857091E-2</v>
      </c>
      <c r="AL12" s="261">
        <v>6.7854937440857091E-2</v>
      </c>
      <c r="AM12" s="261">
        <v>6.7854937440857091E-2</v>
      </c>
      <c r="AN12" s="261">
        <v>6.7854937440857091E-2</v>
      </c>
      <c r="AO12" s="261">
        <v>6.7854937440857091E-2</v>
      </c>
      <c r="AP12" s="261">
        <v>6.7854937440857091E-2</v>
      </c>
      <c r="AQ12" s="261">
        <v>6.7854937440857091E-2</v>
      </c>
      <c r="AR12" s="261">
        <v>6.7854937440857091E-2</v>
      </c>
      <c r="AS12" s="261">
        <v>6.7854937440857091E-2</v>
      </c>
      <c r="AT12" s="261">
        <v>6.7854937440857091E-2</v>
      </c>
      <c r="AU12" s="182"/>
      <c r="AV12" s="276"/>
      <c r="AW12" s="277"/>
      <c r="AX12" s="277"/>
      <c r="AY12" s="277"/>
      <c r="AZ12" s="277"/>
      <c r="BA12" s="277"/>
      <c r="BB12" s="277"/>
      <c r="BC12" s="277"/>
      <c r="BD12" s="277"/>
    </row>
    <row r="13" spans="2:56" s="275" customFormat="1" x14ac:dyDescent="0.3">
      <c r="B13" s="262"/>
      <c r="C13" s="185" t="s">
        <v>122</v>
      </c>
      <c r="D13" s="261">
        <v>6.4562059538909117E-2</v>
      </c>
      <c r="E13" s="261">
        <v>6.9234749922461009E-2</v>
      </c>
      <c r="F13" s="261">
        <v>7.39074403060129E-2</v>
      </c>
      <c r="G13" s="261">
        <v>7.4363078820145145E-2</v>
      </c>
      <c r="H13" s="261">
        <v>7.4952846689903041E-2</v>
      </c>
      <c r="I13" s="261">
        <v>7.5542614559660923E-2</v>
      </c>
      <c r="J13" s="261">
        <v>7.6132382429418818E-2</v>
      </c>
      <c r="K13" s="261">
        <v>7.6185632876674111E-2</v>
      </c>
      <c r="L13" s="261">
        <v>8.0239592443740904E-2</v>
      </c>
      <c r="M13" s="261">
        <v>8.4293552010807696E-2</v>
      </c>
      <c r="N13" s="261">
        <v>8.8347511577874488E-2</v>
      </c>
      <c r="O13" s="261">
        <v>9.240147114494128E-2</v>
      </c>
      <c r="P13" s="261">
        <v>9.5723144043437416E-2</v>
      </c>
      <c r="Q13" s="261">
        <v>9.4087360457234689E-2</v>
      </c>
      <c r="R13" s="261">
        <v>9.2451576871031962E-2</v>
      </c>
      <c r="S13" s="261">
        <v>9.0815793284829222E-2</v>
      </c>
      <c r="T13" s="261">
        <v>8.9180009698626495E-2</v>
      </c>
      <c r="U13" s="261">
        <v>8.9191884642142324E-2</v>
      </c>
      <c r="V13" s="261">
        <v>8.6296393174435354E-2</v>
      </c>
      <c r="W13" s="261">
        <v>8.3400901706728384E-2</v>
      </c>
      <c r="X13" s="261">
        <v>8.0505410239021427E-2</v>
      </c>
      <c r="Y13" s="261">
        <v>7.7609918771314457E-2</v>
      </c>
      <c r="Z13" s="261">
        <v>7.819590795028436E-2</v>
      </c>
      <c r="AA13" s="261">
        <v>7.921442315549336E-2</v>
      </c>
      <c r="AB13" s="261">
        <v>8.0232938360702361E-2</v>
      </c>
      <c r="AC13" s="261">
        <v>8.1251453565911361E-2</v>
      </c>
      <c r="AD13" s="261">
        <v>8.2269968771120361E-2</v>
      </c>
      <c r="AE13" s="261">
        <v>8.4510052991457058E-2</v>
      </c>
      <c r="AF13" s="261">
        <v>8.0076139352557696E-2</v>
      </c>
      <c r="AG13" s="261">
        <v>7.5642225713658348E-2</v>
      </c>
      <c r="AH13" s="261">
        <v>7.1208312074758986E-2</v>
      </c>
      <c r="AI13" s="261">
        <v>6.6774398435859639E-2</v>
      </c>
      <c r="AJ13" s="261">
        <v>6.3486616776013347E-2</v>
      </c>
      <c r="AK13" s="261">
        <v>6.3486616776013347E-2</v>
      </c>
      <c r="AL13" s="261">
        <v>6.3486616776013347E-2</v>
      </c>
      <c r="AM13" s="261">
        <v>6.3486616776013347E-2</v>
      </c>
      <c r="AN13" s="261">
        <v>6.3486616776013347E-2</v>
      </c>
      <c r="AO13" s="261">
        <v>6.3486616776013347E-2</v>
      </c>
      <c r="AP13" s="261">
        <v>6.3486616776013347E-2</v>
      </c>
      <c r="AQ13" s="261">
        <v>6.3486616776013347E-2</v>
      </c>
      <c r="AR13" s="261">
        <v>6.3486616776013347E-2</v>
      </c>
      <c r="AS13" s="261">
        <v>6.3486616776013347E-2</v>
      </c>
      <c r="AT13" s="261">
        <v>6.3486616776013347E-2</v>
      </c>
      <c r="AU13" s="182"/>
      <c r="AV13" s="276"/>
      <c r="AW13" s="277"/>
      <c r="AX13" s="277"/>
      <c r="AY13" s="277"/>
      <c r="AZ13" s="277"/>
      <c r="BA13" s="277"/>
      <c r="BB13" s="277"/>
      <c r="BC13" s="277"/>
      <c r="BD13" s="277"/>
    </row>
    <row r="14" spans="2:56" x14ac:dyDescent="0.3">
      <c r="B14" s="190"/>
      <c r="C14" s="185" t="s">
        <v>357</v>
      </c>
      <c r="D14" s="261">
        <v>2.6941771146153638E-2</v>
      </c>
      <c r="E14" s="261">
        <v>2.6942990548033122E-2</v>
      </c>
      <c r="F14" s="261">
        <v>2.7024794995473479E-2</v>
      </c>
      <c r="G14" s="261">
        <v>2.8710068417390825E-2</v>
      </c>
      <c r="H14" s="261">
        <v>2.983358403200238E-2</v>
      </c>
      <c r="I14" s="261">
        <v>3.0957099646613938E-2</v>
      </c>
      <c r="J14" s="261">
        <v>3.264237306853128E-2</v>
      </c>
      <c r="K14" s="261">
        <v>3.3765888683142849E-2</v>
      </c>
      <c r="L14" s="261">
        <v>3.5451162105060191E-2</v>
      </c>
      <c r="M14" s="261">
        <v>3.6574677719671746E-2</v>
      </c>
      <c r="N14" s="261">
        <v>3.7698193334283307E-2</v>
      </c>
      <c r="O14" s="261">
        <v>3.938346675620065E-2</v>
      </c>
      <c r="P14" s="261">
        <v>4.0506982370812211E-2</v>
      </c>
      <c r="Q14" s="261">
        <v>4.0506982370812211E-2</v>
      </c>
      <c r="R14" s="261">
        <v>4.0506982370812211E-2</v>
      </c>
      <c r="S14" s="261">
        <v>4.0506982370812211E-2</v>
      </c>
      <c r="T14" s="261">
        <v>4.0506982370812211E-2</v>
      </c>
      <c r="U14" s="261">
        <v>4.0506982370812211E-2</v>
      </c>
      <c r="V14" s="261">
        <v>4.0506982370812211E-2</v>
      </c>
      <c r="W14" s="261">
        <v>4.0506982370812211E-2</v>
      </c>
      <c r="X14" s="261">
        <v>4.0506982370812211E-2</v>
      </c>
      <c r="Y14" s="261">
        <v>4.0506982370812211E-2</v>
      </c>
      <c r="Z14" s="261">
        <v>4.0506982370812211E-2</v>
      </c>
      <c r="AA14" s="261">
        <v>4.0506982370812211E-2</v>
      </c>
      <c r="AB14" s="261">
        <v>4.0506982370812211E-2</v>
      </c>
      <c r="AC14" s="261">
        <v>4.0506982370812211E-2</v>
      </c>
      <c r="AD14" s="261">
        <v>4.0506982370812211E-2</v>
      </c>
      <c r="AE14" s="261">
        <v>4.0506982370812211E-2</v>
      </c>
      <c r="AF14" s="261">
        <v>4.0506982370812211E-2</v>
      </c>
      <c r="AG14" s="261">
        <v>4.0506982370812211E-2</v>
      </c>
      <c r="AH14" s="261">
        <v>4.0506982370812211E-2</v>
      </c>
      <c r="AI14" s="261">
        <v>4.0506982370812211E-2</v>
      </c>
      <c r="AJ14" s="261">
        <v>4.0506982370812211E-2</v>
      </c>
      <c r="AK14" s="261">
        <v>4.0506982370812211E-2</v>
      </c>
      <c r="AL14" s="261">
        <v>4.0506982370812211E-2</v>
      </c>
      <c r="AM14" s="261">
        <v>4.0506982370812211E-2</v>
      </c>
      <c r="AN14" s="261">
        <v>4.0506982370812211E-2</v>
      </c>
      <c r="AO14" s="261">
        <v>4.0506982370812211E-2</v>
      </c>
      <c r="AP14" s="261">
        <v>4.0506982370812211E-2</v>
      </c>
      <c r="AQ14" s="261">
        <v>4.0506982370812211E-2</v>
      </c>
      <c r="AR14" s="261">
        <v>4.0506982370812211E-2</v>
      </c>
      <c r="AS14" s="261">
        <v>4.0506982370812211E-2</v>
      </c>
      <c r="AT14" s="261">
        <v>4.0506982370812211E-2</v>
      </c>
      <c r="AU14" s="182"/>
      <c r="AV14" s="276"/>
      <c r="AW14" s="277"/>
      <c r="AX14" s="277"/>
      <c r="AY14" s="277"/>
      <c r="AZ14" s="277"/>
      <c r="BA14" s="277"/>
      <c r="BB14" s="277"/>
      <c r="BC14" s="277"/>
      <c r="BD14" s="277"/>
    </row>
    <row r="15" spans="2:56" x14ac:dyDescent="0.3">
      <c r="B15" s="190"/>
      <c r="C15" s="186" t="s">
        <v>90</v>
      </c>
      <c r="D15" s="263">
        <v>3.2797453903102389E-2</v>
      </c>
      <c r="E15" s="263">
        <v>3.2798938336947317E-2</v>
      </c>
      <c r="F15" s="263">
        <v>3.2898522643392478E-2</v>
      </c>
      <c r="G15" s="263">
        <v>3.4950083287628324E-2</v>
      </c>
      <c r="H15" s="263">
        <v>3.6317790383785548E-2</v>
      </c>
      <c r="I15" s="263">
        <v>3.7685497479942778E-2</v>
      </c>
      <c r="J15" s="263">
        <v>3.9737058124178631E-2</v>
      </c>
      <c r="K15" s="263">
        <v>4.1104765220335855E-2</v>
      </c>
      <c r="L15" s="263">
        <v>4.3156325864571694E-2</v>
      </c>
      <c r="M15" s="263">
        <v>4.4524032960728925E-2</v>
      </c>
      <c r="N15" s="263">
        <v>4.5891740056886156E-2</v>
      </c>
      <c r="O15" s="263">
        <v>4.7943300701122002E-2</v>
      </c>
      <c r="P15" s="263">
        <v>4.9311007797279233E-2</v>
      </c>
      <c r="Q15" s="263">
        <v>4.9311007797279233E-2</v>
      </c>
      <c r="R15" s="263">
        <v>4.9311007797279233E-2</v>
      </c>
      <c r="S15" s="263">
        <v>4.9311007797279233E-2</v>
      </c>
      <c r="T15" s="263">
        <v>4.9311007797279233E-2</v>
      </c>
      <c r="U15" s="263">
        <v>4.9311007797279233E-2</v>
      </c>
      <c r="V15" s="263">
        <v>4.9311007797279233E-2</v>
      </c>
      <c r="W15" s="263">
        <v>4.9311007797279233E-2</v>
      </c>
      <c r="X15" s="263">
        <v>4.9311007797279233E-2</v>
      </c>
      <c r="Y15" s="263">
        <v>4.9311007797279233E-2</v>
      </c>
      <c r="Z15" s="263">
        <v>4.9311007797279233E-2</v>
      </c>
      <c r="AA15" s="263">
        <v>4.9311007797279233E-2</v>
      </c>
      <c r="AB15" s="263">
        <v>4.9311007797279233E-2</v>
      </c>
      <c r="AC15" s="263">
        <v>4.9311007797279233E-2</v>
      </c>
      <c r="AD15" s="263">
        <v>4.9311007797279233E-2</v>
      </c>
      <c r="AE15" s="263">
        <v>4.9311007797279233E-2</v>
      </c>
      <c r="AF15" s="263">
        <v>4.9311007797279233E-2</v>
      </c>
      <c r="AG15" s="263">
        <v>4.9311007797279233E-2</v>
      </c>
      <c r="AH15" s="263">
        <v>4.9311007797279233E-2</v>
      </c>
      <c r="AI15" s="263">
        <v>4.9311007797279233E-2</v>
      </c>
      <c r="AJ15" s="263">
        <v>4.9311007797279233E-2</v>
      </c>
      <c r="AK15" s="263">
        <v>4.9311007797279233E-2</v>
      </c>
      <c r="AL15" s="263">
        <v>4.9311007797279233E-2</v>
      </c>
      <c r="AM15" s="263">
        <v>4.9311007797279233E-2</v>
      </c>
      <c r="AN15" s="263">
        <v>4.9311007797279233E-2</v>
      </c>
      <c r="AO15" s="263">
        <v>4.9311007797279233E-2</v>
      </c>
      <c r="AP15" s="263">
        <v>4.9311007797279233E-2</v>
      </c>
      <c r="AQ15" s="263">
        <v>4.9311007797279233E-2</v>
      </c>
      <c r="AR15" s="263">
        <v>4.9311007797279233E-2</v>
      </c>
      <c r="AS15" s="263">
        <v>4.9311007797279233E-2</v>
      </c>
      <c r="AT15" s="263">
        <v>4.9311007797279233E-2</v>
      </c>
      <c r="AU15" s="182"/>
      <c r="AV15" s="276"/>
      <c r="AW15" s="277"/>
      <c r="AX15" s="277"/>
      <c r="AY15" s="277"/>
      <c r="AZ15" s="277"/>
      <c r="BA15" s="277"/>
      <c r="BB15" s="277"/>
      <c r="BC15" s="277"/>
      <c r="BD15" s="277"/>
    </row>
    <row r="16" spans="2:56" x14ac:dyDescent="0.3">
      <c r="B16" s="190"/>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182"/>
      <c r="AV16" s="276"/>
      <c r="AW16" s="277"/>
      <c r="AX16" s="277"/>
      <c r="AY16" s="277"/>
      <c r="AZ16" s="277"/>
      <c r="BA16" s="277"/>
      <c r="BB16" s="277"/>
      <c r="BC16" s="277"/>
      <c r="BD16" s="277"/>
    </row>
    <row r="17" spans="2:56" x14ac:dyDescent="0.3">
      <c r="B17" s="190"/>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182"/>
      <c r="AV17" s="276"/>
      <c r="AW17" s="277"/>
      <c r="AX17" s="277"/>
      <c r="AY17" s="277"/>
      <c r="AZ17" s="277"/>
      <c r="BA17" s="277"/>
      <c r="BB17" s="277"/>
      <c r="BC17" s="277"/>
      <c r="BD17" s="277"/>
    </row>
    <row r="18" spans="2:56" ht="15.6" x14ac:dyDescent="0.35">
      <c r="B18" s="272" t="s">
        <v>4</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182"/>
      <c r="AV18" s="276"/>
      <c r="AW18" s="277"/>
      <c r="AX18" s="277"/>
      <c r="AY18" s="277"/>
      <c r="AZ18" s="277"/>
      <c r="BA18" s="277"/>
      <c r="BB18" s="277"/>
      <c r="BC18" s="277"/>
      <c r="BD18" s="277"/>
    </row>
    <row r="19" spans="2:56" x14ac:dyDescent="0.3">
      <c r="B19" s="19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82"/>
      <c r="AV19" s="276"/>
      <c r="AW19" s="277"/>
      <c r="AX19" s="277"/>
      <c r="AY19" s="277"/>
      <c r="AZ19" s="277"/>
      <c r="BA19" s="277"/>
      <c r="BB19" s="277"/>
      <c r="BC19" s="277"/>
      <c r="BD19" s="277"/>
    </row>
    <row r="20" spans="2:56" x14ac:dyDescent="0.3">
      <c r="B20" s="190"/>
      <c r="C20" s="169" t="s">
        <v>0</v>
      </c>
      <c r="D20" s="151">
        <v>2018</v>
      </c>
      <c r="E20" s="151">
        <v>2019</v>
      </c>
      <c r="F20" s="151">
        <v>2020</v>
      </c>
      <c r="G20" s="151">
        <v>2021</v>
      </c>
      <c r="H20" s="151">
        <v>2022</v>
      </c>
      <c r="I20" s="151">
        <v>2023</v>
      </c>
      <c r="J20" s="151">
        <v>2024</v>
      </c>
      <c r="K20" s="151">
        <v>2025</v>
      </c>
      <c r="L20" s="151">
        <v>2026</v>
      </c>
      <c r="M20" s="151">
        <v>2027</v>
      </c>
      <c r="N20" s="151">
        <v>2028</v>
      </c>
      <c r="O20" s="151">
        <v>2029</v>
      </c>
      <c r="P20" s="151">
        <v>2030</v>
      </c>
      <c r="Q20" s="151">
        <v>2031</v>
      </c>
      <c r="R20" s="151">
        <v>2032</v>
      </c>
      <c r="S20" s="151">
        <v>2033</v>
      </c>
      <c r="T20" s="151">
        <v>2034</v>
      </c>
      <c r="U20" s="151">
        <v>2035</v>
      </c>
      <c r="V20" s="151">
        <v>2036</v>
      </c>
      <c r="W20" s="151">
        <v>2037</v>
      </c>
      <c r="X20" s="151">
        <v>2038</v>
      </c>
      <c r="Y20" s="151">
        <v>2039</v>
      </c>
      <c r="Z20" s="151">
        <v>2040</v>
      </c>
      <c r="AA20" s="151">
        <v>2041</v>
      </c>
      <c r="AB20" s="151">
        <v>2042</v>
      </c>
      <c r="AC20" s="151">
        <v>2043</v>
      </c>
      <c r="AD20" s="151">
        <v>2044</v>
      </c>
      <c r="AE20" s="151">
        <v>2045</v>
      </c>
      <c r="AF20" s="151">
        <v>2046</v>
      </c>
      <c r="AG20" s="151">
        <v>2047</v>
      </c>
      <c r="AH20" s="151">
        <v>2048</v>
      </c>
      <c r="AI20" s="151">
        <v>2049</v>
      </c>
      <c r="AJ20" s="151">
        <v>2050</v>
      </c>
      <c r="AK20" s="151">
        <v>2051</v>
      </c>
      <c r="AL20" s="151">
        <v>2052</v>
      </c>
      <c r="AM20" s="151">
        <v>2053</v>
      </c>
      <c r="AN20" s="151">
        <v>2054</v>
      </c>
      <c r="AO20" s="151">
        <v>2055</v>
      </c>
      <c r="AP20" s="151">
        <v>2056</v>
      </c>
      <c r="AQ20" s="151">
        <v>2057</v>
      </c>
      <c r="AR20" s="151">
        <v>2058</v>
      </c>
      <c r="AS20" s="151">
        <v>2059</v>
      </c>
      <c r="AT20" s="151">
        <v>2060</v>
      </c>
      <c r="AU20" s="182"/>
      <c r="AV20" s="276"/>
      <c r="AW20" s="277"/>
      <c r="AX20" s="277"/>
      <c r="AY20" s="277"/>
      <c r="AZ20" s="277"/>
      <c r="BA20" s="277"/>
      <c r="BB20" s="277"/>
      <c r="BC20" s="277"/>
      <c r="BD20" s="277"/>
    </row>
    <row r="21" spans="2:56" x14ac:dyDescent="0.3">
      <c r="B21" s="190"/>
      <c r="C21" s="182" t="s">
        <v>2</v>
      </c>
      <c r="D21" s="264">
        <v>0.24536422393704799</v>
      </c>
      <c r="E21" s="260">
        <v>0.24536422393704799</v>
      </c>
      <c r="F21" s="260">
        <v>0.24536422393704799</v>
      </c>
      <c r="G21" s="260">
        <v>0.24536422393704799</v>
      </c>
      <c r="H21" s="260">
        <v>0.24536422393704799</v>
      </c>
      <c r="I21" s="260">
        <v>0.24536422393704799</v>
      </c>
      <c r="J21" s="260">
        <v>0.24536422393704799</v>
      </c>
      <c r="K21" s="260">
        <v>0.24536422393704799</v>
      </c>
      <c r="L21" s="260">
        <v>0.24536422393704799</v>
      </c>
      <c r="M21" s="260">
        <v>0.24536422393704799</v>
      </c>
      <c r="N21" s="260">
        <v>0.24536422393704799</v>
      </c>
      <c r="O21" s="260">
        <v>0.24536422393704799</v>
      </c>
      <c r="P21" s="260">
        <v>0.24536422393704799</v>
      </c>
      <c r="Q21" s="260">
        <v>0.24536422393704799</v>
      </c>
      <c r="R21" s="260">
        <v>0.24536422393704799</v>
      </c>
      <c r="S21" s="260">
        <v>0.24536422393704799</v>
      </c>
      <c r="T21" s="260">
        <v>0.24536422393704799</v>
      </c>
      <c r="U21" s="260">
        <v>0.24536422393704799</v>
      </c>
      <c r="V21" s="260">
        <v>0.24536422393704799</v>
      </c>
      <c r="W21" s="260">
        <v>0.24536422393704799</v>
      </c>
      <c r="X21" s="260">
        <v>0.24536422393704799</v>
      </c>
      <c r="Y21" s="260">
        <v>0.24536422393704799</v>
      </c>
      <c r="Z21" s="260">
        <v>0.24536422393704799</v>
      </c>
      <c r="AA21" s="260">
        <v>0.24536422393704799</v>
      </c>
      <c r="AB21" s="260">
        <v>0.24536422393704799</v>
      </c>
      <c r="AC21" s="260">
        <v>0.24536422393704799</v>
      </c>
      <c r="AD21" s="260">
        <v>0.24536422393704799</v>
      </c>
      <c r="AE21" s="260">
        <v>0.24536422393704799</v>
      </c>
      <c r="AF21" s="260">
        <v>0.24536422393704799</v>
      </c>
      <c r="AG21" s="260">
        <v>0.24536422393704799</v>
      </c>
      <c r="AH21" s="260">
        <v>0.24536422393704799</v>
      </c>
      <c r="AI21" s="260">
        <v>0.24536422393704799</v>
      </c>
      <c r="AJ21" s="260">
        <v>0.24536422393704799</v>
      </c>
      <c r="AK21" s="260">
        <v>0.24536422393704799</v>
      </c>
      <c r="AL21" s="260">
        <v>0.24536422393704799</v>
      </c>
      <c r="AM21" s="260">
        <v>0.24536422393704799</v>
      </c>
      <c r="AN21" s="260">
        <v>0.24536422393704799</v>
      </c>
      <c r="AO21" s="260">
        <v>0.24536422393704799</v>
      </c>
      <c r="AP21" s="260">
        <v>0.24536422393704799</v>
      </c>
      <c r="AQ21" s="260">
        <v>0.24536422393704799</v>
      </c>
      <c r="AR21" s="260">
        <v>0.24536422393704799</v>
      </c>
      <c r="AS21" s="260">
        <v>0.24536422393704799</v>
      </c>
      <c r="AT21" s="260">
        <v>0.24536422393704799</v>
      </c>
      <c r="AU21" s="182"/>
      <c r="AV21" s="276"/>
      <c r="AW21" s="277"/>
      <c r="AX21" s="277"/>
      <c r="AY21" s="277"/>
      <c r="AZ21" s="277"/>
      <c r="BA21" s="277"/>
      <c r="BB21" s="277"/>
      <c r="BC21" s="277"/>
      <c r="BD21" s="277"/>
    </row>
    <row r="22" spans="2:56" x14ac:dyDescent="0.3">
      <c r="B22" s="190"/>
      <c r="C22" s="182" t="s">
        <v>7</v>
      </c>
      <c r="D22" s="265">
        <v>0.18380807917525849</v>
      </c>
      <c r="E22" s="261">
        <v>0.18380807917525849</v>
      </c>
      <c r="F22" s="261">
        <v>0.18380807917525849</v>
      </c>
      <c r="G22" s="261">
        <v>0.18380807917525849</v>
      </c>
      <c r="H22" s="261">
        <v>0.18380807917525849</v>
      </c>
      <c r="I22" s="261">
        <v>0.18380807917525849</v>
      </c>
      <c r="J22" s="261">
        <v>0.18380807917525849</v>
      </c>
      <c r="K22" s="261">
        <v>0.18380807917525849</v>
      </c>
      <c r="L22" s="261">
        <v>0.18380807917525849</v>
      </c>
      <c r="M22" s="261">
        <v>0.18380807917525849</v>
      </c>
      <c r="N22" s="261">
        <v>0.18380807917525849</v>
      </c>
      <c r="O22" s="261">
        <v>0.18380807917525849</v>
      </c>
      <c r="P22" s="261">
        <v>0.18380807917525849</v>
      </c>
      <c r="Q22" s="261">
        <v>0.18380807917525849</v>
      </c>
      <c r="R22" s="261">
        <v>0.18380807917525849</v>
      </c>
      <c r="S22" s="261">
        <v>0.18380807917525849</v>
      </c>
      <c r="T22" s="261">
        <v>0.18380807917525849</v>
      </c>
      <c r="U22" s="261">
        <v>0.18380807917525849</v>
      </c>
      <c r="V22" s="261">
        <v>0.18380807917525849</v>
      </c>
      <c r="W22" s="261">
        <v>0.18380807917525849</v>
      </c>
      <c r="X22" s="261">
        <v>0.18380807917525849</v>
      </c>
      <c r="Y22" s="261">
        <v>0.18380807917525849</v>
      </c>
      <c r="Z22" s="261">
        <v>0.18380807917525849</v>
      </c>
      <c r="AA22" s="261">
        <v>0.18380807917525849</v>
      </c>
      <c r="AB22" s="261">
        <v>0.18380807917525849</v>
      </c>
      <c r="AC22" s="261">
        <v>0.18380807917525849</v>
      </c>
      <c r="AD22" s="261">
        <v>0.18380807917525849</v>
      </c>
      <c r="AE22" s="261">
        <v>0.18380807917525849</v>
      </c>
      <c r="AF22" s="261">
        <v>0.18380807917525849</v>
      </c>
      <c r="AG22" s="261">
        <v>0.18380807917525849</v>
      </c>
      <c r="AH22" s="261">
        <v>0.18380807917525849</v>
      </c>
      <c r="AI22" s="261">
        <v>0.18380807917525849</v>
      </c>
      <c r="AJ22" s="261">
        <v>0.18380807917525849</v>
      </c>
      <c r="AK22" s="261">
        <v>0.18380807917525849</v>
      </c>
      <c r="AL22" s="261">
        <v>0.18380807917525849</v>
      </c>
      <c r="AM22" s="261">
        <v>0.18380807917525849</v>
      </c>
      <c r="AN22" s="261">
        <v>0.18380807917525849</v>
      </c>
      <c r="AO22" s="261">
        <v>0.18380807917525849</v>
      </c>
      <c r="AP22" s="261">
        <v>0.18380807917525849</v>
      </c>
      <c r="AQ22" s="261">
        <v>0.18380807917525849</v>
      </c>
      <c r="AR22" s="261">
        <v>0.18380807917525849</v>
      </c>
      <c r="AS22" s="261">
        <v>0.18380807917525849</v>
      </c>
      <c r="AT22" s="261">
        <v>0.18380807917525849</v>
      </c>
      <c r="AU22" s="182"/>
      <c r="AV22" s="276"/>
      <c r="AW22" s="277"/>
      <c r="AX22" s="277"/>
      <c r="AY22" s="277"/>
      <c r="AZ22" s="277"/>
      <c r="BA22" s="277"/>
      <c r="BB22" s="277"/>
      <c r="BC22" s="277"/>
      <c r="BD22" s="277"/>
    </row>
    <row r="23" spans="2:56" x14ac:dyDescent="0.3">
      <c r="B23" s="274"/>
      <c r="C23" s="185" t="s">
        <v>111</v>
      </c>
      <c r="D23" s="265">
        <v>0.63984795692112773</v>
      </c>
      <c r="E23" s="261">
        <v>0.61606113803338369</v>
      </c>
      <c r="F23" s="261">
        <v>0.59227431914563966</v>
      </c>
      <c r="G23" s="261">
        <v>0.56848750025789563</v>
      </c>
      <c r="H23" s="261">
        <v>0.54470068137015148</v>
      </c>
      <c r="I23" s="261">
        <v>0.52091386248240745</v>
      </c>
      <c r="J23" s="261">
        <v>0.49712704359466342</v>
      </c>
      <c r="K23" s="261">
        <v>0.47334022470691933</v>
      </c>
      <c r="L23" s="261">
        <v>0.4495534058191753</v>
      </c>
      <c r="M23" s="261">
        <v>0.42576658693143121</v>
      </c>
      <c r="N23" s="261">
        <v>0.40197976804368718</v>
      </c>
      <c r="O23" s="261">
        <v>0.37819294915594309</v>
      </c>
      <c r="P23" s="261">
        <v>0.35440613026819923</v>
      </c>
      <c r="Q23" s="261">
        <v>0.3383301450858372</v>
      </c>
      <c r="R23" s="261">
        <v>0.32225415990347522</v>
      </c>
      <c r="S23" s="261">
        <v>0.30617817472111325</v>
      </c>
      <c r="T23" s="261">
        <v>0.29010218953875122</v>
      </c>
      <c r="U23" s="261">
        <v>0.27402620435638925</v>
      </c>
      <c r="V23" s="261">
        <v>0.25795021917402727</v>
      </c>
      <c r="W23" s="261">
        <v>0.2418742339916653</v>
      </c>
      <c r="X23" s="261">
        <v>0.22579824880930335</v>
      </c>
      <c r="Y23" s="261">
        <v>0.20972226362694138</v>
      </c>
      <c r="Z23" s="261">
        <v>0.19364627844457943</v>
      </c>
      <c r="AA23" s="261">
        <v>0.17757029326221746</v>
      </c>
      <c r="AB23" s="261">
        <v>0.16149430807985549</v>
      </c>
      <c r="AC23" s="261">
        <v>0.14541832289749354</v>
      </c>
      <c r="AD23" s="261">
        <v>0.12934233771513157</v>
      </c>
      <c r="AE23" s="261">
        <v>0.11326635253276961</v>
      </c>
      <c r="AF23" s="261">
        <v>9.7190367350407633E-2</v>
      </c>
      <c r="AG23" s="261">
        <v>8.1114382168045646E-2</v>
      </c>
      <c r="AH23" s="261">
        <v>6.5038396985683672E-2</v>
      </c>
      <c r="AI23" s="261">
        <v>4.8962411803321698E-2</v>
      </c>
      <c r="AJ23" s="261">
        <v>3.2886426620959752E-2</v>
      </c>
      <c r="AK23" s="261">
        <v>3.2886426620959752E-2</v>
      </c>
      <c r="AL23" s="261">
        <v>3.2886426620959752E-2</v>
      </c>
      <c r="AM23" s="261">
        <v>3.2886426620959752E-2</v>
      </c>
      <c r="AN23" s="261">
        <v>3.2886426620959752E-2</v>
      </c>
      <c r="AO23" s="261">
        <v>3.2886426620959752E-2</v>
      </c>
      <c r="AP23" s="261">
        <v>3.2886426620959752E-2</v>
      </c>
      <c r="AQ23" s="261">
        <v>3.2886426620959752E-2</v>
      </c>
      <c r="AR23" s="261">
        <v>3.2886426620959752E-2</v>
      </c>
      <c r="AS23" s="261">
        <v>3.2886426620959752E-2</v>
      </c>
      <c r="AT23" s="261">
        <v>3.2886426620959752E-2</v>
      </c>
      <c r="AU23" s="182"/>
      <c r="AV23" s="276"/>
      <c r="AW23" s="277"/>
      <c r="AX23" s="277"/>
      <c r="AY23" s="277"/>
      <c r="AZ23" s="277"/>
      <c r="BA23" s="277"/>
      <c r="BB23" s="277"/>
      <c r="BC23" s="277"/>
      <c r="BD23" s="277"/>
    </row>
    <row r="24" spans="2:56" x14ac:dyDescent="0.3">
      <c r="B24" s="274"/>
      <c r="C24" s="185" t="s">
        <v>110</v>
      </c>
      <c r="D24" s="265">
        <v>0.2017164327564254</v>
      </c>
      <c r="E24" s="261">
        <v>0.19575810778191072</v>
      </c>
      <c r="F24" s="261">
        <v>0.19371474374949357</v>
      </c>
      <c r="G24" s="261">
        <v>0.19071162988192664</v>
      </c>
      <c r="H24" s="261">
        <v>0.18523647225230022</v>
      </c>
      <c r="I24" s="261">
        <v>0.17264667456265076</v>
      </c>
      <c r="J24" s="261">
        <v>0.17943628111053159</v>
      </c>
      <c r="K24" s="261">
        <v>0.15463559569038932</v>
      </c>
      <c r="L24" s="261">
        <v>0.12659444549063451</v>
      </c>
      <c r="M24" s="261">
        <v>0.10309734078410372</v>
      </c>
      <c r="N24" s="261">
        <v>9.0012977005835881E-2</v>
      </c>
      <c r="O24" s="261">
        <v>8.1972352669454754E-2</v>
      </c>
      <c r="P24" s="261">
        <v>9.3912109911388542E-2</v>
      </c>
      <c r="Q24" s="261">
        <v>8.6557912081928978E-2</v>
      </c>
      <c r="R24" s="261">
        <v>8.100005817294971E-2</v>
      </c>
      <c r="S24" s="261">
        <v>8.2250000000000004E-2</v>
      </c>
      <c r="T24" s="261">
        <v>7.8E-2</v>
      </c>
      <c r="U24" s="261">
        <v>7.3749999999999996E-2</v>
      </c>
      <c r="V24" s="261">
        <v>6.9500000000000006E-2</v>
      </c>
      <c r="W24" s="261">
        <v>6.5250000000000002E-2</v>
      </c>
      <c r="X24" s="261">
        <v>6.0999999999999999E-2</v>
      </c>
      <c r="Y24" s="261">
        <v>5.6750000000000002E-2</v>
      </c>
      <c r="Z24" s="261">
        <v>5.2499999999999998E-2</v>
      </c>
      <c r="AA24" s="261">
        <v>4.8250000000000001E-2</v>
      </c>
      <c r="AB24" s="261">
        <v>4.3999999999999997E-2</v>
      </c>
      <c r="AC24" s="261">
        <v>3.9750000000000001E-2</v>
      </c>
      <c r="AD24" s="261">
        <v>3.5499999999999997E-2</v>
      </c>
      <c r="AE24" s="261">
        <v>3.125E-2</v>
      </c>
      <c r="AF24" s="261">
        <v>2.7E-2</v>
      </c>
      <c r="AG24" s="261">
        <v>2.2749999999999999E-2</v>
      </c>
      <c r="AH24" s="261">
        <v>1.8499999999999999E-2</v>
      </c>
      <c r="AI24" s="261">
        <v>1.4250000000000001E-2</v>
      </c>
      <c r="AJ24" s="261">
        <v>0.01</v>
      </c>
      <c r="AK24" s="261">
        <v>0.01</v>
      </c>
      <c r="AL24" s="261">
        <v>0.01</v>
      </c>
      <c r="AM24" s="261">
        <v>0.01</v>
      </c>
      <c r="AN24" s="261">
        <v>0.01</v>
      </c>
      <c r="AO24" s="261">
        <v>0.01</v>
      </c>
      <c r="AP24" s="261">
        <v>0.01</v>
      </c>
      <c r="AQ24" s="261">
        <v>0.01</v>
      </c>
      <c r="AR24" s="261">
        <v>0.01</v>
      </c>
      <c r="AS24" s="261">
        <v>0.01</v>
      </c>
      <c r="AT24" s="261">
        <v>0.01</v>
      </c>
      <c r="AU24" s="182"/>
      <c r="AV24" s="276"/>
      <c r="AW24" s="277"/>
      <c r="AX24" s="277"/>
      <c r="AY24" s="277"/>
      <c r="AZ24" s="277"/>
      <c r="BA24" s="277"/>
      <c r="BB24" s="277"/>
      <c r="BC24" s="277"/>
      <c r="BD24" s="277"/>
    </row>
    <row r="25" spans="2:56" x14ac:dyDescent="0.3">
      <c r="B25" s="190"/>
      <c r="C25" s="182" t="s">
        <v>16</v>
      </c>
      <c r="D25" s="265">
        <v>1.1510249317335915E-2</v>
      </c>
      <c r="E25" s="261">
        <v>1.1510249317335915E-2</v>
      </c>
      <c r="F25" s="261">
        <v>1.1510249317335915E-2</v>
      </c>
      <c r="G25" s="261">
        <v>1.1510249317335915E-2</v>
      </c>
      <c r="H25" s="261">
        <v>1.1510249317335915E-2</v>
      </c>
      <c r="I25" s="261">
        <v>1.1510249317335915E-2</v>
      </c>
      <c r="J25" s="261">
        <v>1.1510249317335915E-2</v>
      </c>
      <c r="K25" s="261">
        <v>1.1510249317335915E-2</v>
      </c>
      <c r="L25" s="261">
        <v>1.1510249317335915E-2</v>
      </c>
      <c r="M25" s="261">
        <v>1.1510249317335915E-2</v>
      </c>
      <c r="N25" s="261">
        <v>1.1510249317335915E-2</v>
      </c>
      <c r="O25" s="261">
        <v>1.1510249317335915E-2</v>
      </c>
      <c r="P25" s="261">
        <v>1.1510249317335915E-2</v>
      </c>
      <c r="Q25" s="261">
        <v>1.1510249317335915E-2</v>
      </c>
      <c r="R25" s="261">
        <v>1.1510249317335915E-2</v>
      </c>
      <c r="S25" s="261">
        <v>1.1510249317335915E-2</v>
      </c>
      <c r="T25" s="261">
        <v>1.1510249317335915E-2</v>
      </c>
      <c r="U25" s="261">
        <v>1.1510249317335915E-2</v>
      </c>
      <c r="V25" s="261">
        <v>1.1510249317335915E-2</v>
      </c>
      <c r="W25" s="261">
        <v>1.1510249317335915E-2</v>
      </c>
      <c r="X25" s="261">
        <v>1.1510249317335915E-2</v>
      </c>
      <c r="Y25" s="261">
        <v>1.1510249317335915E-2</v>
      </c>
      <c r="Z25" s="261">
        <v>1.1510249317335915E-2</v>
      </c>
      <c r="AA25" s="261">
        <v>1.1510249317335915E-2</v>
      </c>
      <c r="AB25" s="261">
        <v>1.1510249317335915E-2</v>
      </c>
      <c r="AC25" s="261">
        <v>1.1510249317335915E-2</v>
      </c>
      <c r="AD25" s="261">
        <v>1.1510249317335915E-2</v>
      </c>
      <c r="AE25" s="261">
        <v>1.1510249317335915E-2</v>
      </c>
      <c r="AF25" s="261">
        <v>1.1510249317335915E-2</v>
      </c>
      <c r="AG25" s="261">
        <v>1.1510249317335915E-2</v>
      </c>
      <c r="AH25" s="261">
        <v>1.1510249317335915E-2</v>
      </c>
      <c r="AI25" s="261">
        <v>1.1510249317335915E-2</v>
      </c>
      <c r="AJ25" s="261">
        <v>1.1510249317335915E-2</v>
      </c>
      <c r="AK25" s="261">
        <v>1.1510249317335915E-2</v>
      </c>
      <c r="AL25" s="261">
        <v>1.1510249317335915E-2</v>
      </c>
      <c r="AM25" s="261">
        <v>1.1510249317335915E-2</v>
      </c>
      <c r="AN25" s="261">
        <v>1.1510249317335915E-2</v>
      </c>
      <c r="AO25" s="261">
        <v>1.1510249317335915E-2</v>
      </c>
      <c r="AP25" s="261">
        <v>1.1510249317335915E-2</v>
      </c>
      <c r="AQ25" s="261">
        <v>1.1510249317335915E-2</v>
      </c>
      <c r="AR25" s="261">
        <v>1.1510249317335915E-2</v>
      </c>
      <c r="AS25" s="261">
        <v>1.1510249317335915E-2</v>
      </c>
      <c r="AT25" s="261">
        <v>1.1510249317335915E-2</v>
      </c>
      <c r="AU25" s="182"/>
      <c r="AV25" s="276"/>
      <c r="AW25" s="277"/>
      <c r="AX25" s="277"/>
      <c r="AY25" s="277"/>
      <c r="AZ25" s="277"/>
      <c r="BA25" s="277"/>
      <c r="BB25" s="277"/>
      <c r="BC25" s="277"/>
      <c r="BD25" s="277"/>
    </row>
    <row r="26" spans="2:56" s="275" customFormat="1" x14ac:dyDescent="0.3">
      <c r="B26" s="262"/>
      <c r="C26" s="185" t="s">
        <v>121</v>
      </c>
      <c r="D26" s="265">
        <v>4.4757825516476446E-2</v>
      </c>
      <c r="E26" s="261">
        <v>4.4337656380807132E-2</v>
      </c>
      <c r="F26" s="261">
        <v>4.3917487245137818E-2</v>
      </c>
      <c r="G26" s="261">
        <v>4.3338301911830253E-2</v>
      </c>
      <c r="H26" s="261">
        <v>4.2759116578522688E-2</v>
      </c>
      <c r="I26" s="261">
        <v>4.2179931245215123E-2</v>
      </c>
      <c r="J26" s="261">
        <v>4.1600745911907558E-2</v>
      </c>
      <c r="K26" s="261">
        <v>4.1021560578599993E-2</v>
      </c>
      <c r="L26" s="261">
        <v>4.0725123984886556E-2</v>
      </c>
      <c r="M26" s="261">
        <v>4.042868739117312E-2</v>
      </c>
      <c r="N26" s="261">
        <v>4.0132250797459683E-2</v>
      </c>
      <c r="O26" s="261">
        <v>3.9835814203746246E-2</v>
      </c>
      <c r="P26" s="261">
        <v>3.9539377610032816E-2</v>
      </c>
      <c r="Q26" s="261">
        <v>3.841438745294265E-2</v>
      </c>
      <c r="R26" s="261">
        <v>3.7289397295852483E-2</v>
      </c>
      <c r="S26" s="261">
        <v>3.6164407138762317E-2</v>
      </c>
      <c r="T26" s="261">
        <v>3.503941698167215E-2</v>
      </c>
      <c r="U26" s="261">
        <v>3.391442682458199E-2</v>
      </c>
      <c r="V26" s="261">
        <v>3.4738198792045746E-2</v>
      </c>
      <c r="W26" s="261">
        <v>3.5561970759509502E-2</v>
      </c>
      <c r="X26" s="261">
        <v>3.6385742726973258E-2</v>
      </c>
      <c r="Y26" s="261">
        <v>3.7209514694437014E-2</v>
      </c>
      <c r="Z26" s="261">
        <v>3.8033286661900784E-2</v>
      </c>
      <c r="AA26" s="261">
        <v>3.9152239984860907E-2</v>
      </c>
      <c r="AB26" s="261">
        <v>4.0271193307821029E-2</v>
      </c>
      <c r="AC26" s="261">
        <v>4.1390146630781152E-2</v>
      </c>
      <c r="AD26" s="261">
        <v>4.2509099953741275E-2</v>
      </c>
      <c r="AE26" s="261">
        <v>4.3628053276701405E-2</v>
      </c>
      <c r="AF26" s="261">
        <v>4.4490127592347835E-2</v>
      </c>
      <c r="AG26" s="261">
        <v>4.5352201907994265E-2</v>
      </c>
      <c r="AH26" s="261">
        <v>4.6214276223640695E-2</v>
      </c>
      <c r="AI26" s="261">
        <v>4.7076350539287125E-2</v>
      </c>
      <c r="AJ26" s="261">
        <v>4.7938424854933541E-2</v>
      </c>
      <c r="AK26" s="261">
        <v>4.7938424854933541E-2</v>
      </c>
      <c r="AL26" s="261">
        <v>4.7938424854933541E-2</v>
      </c>
      <c r="AM26" s="261">
        <v>4.7938424854933541E-2</v>
      </c>
      <c r="AN26" s="261">
        <v>4.7938424854933541E-2</v>
      </c>
      <c r="AO26" s="261">
        <v>4.7938424854933541E-2</v>
      </c>
      <c r="AP26" s="261">
        <v>4.7938424854933541E-2</v>
      </c>
      <c r="AQ26" s="261">
        <v>4.7938424854933541E-2</v>
      </c>
      <c r="AR26" s="261">
        <v>4.7938424854933541E-2</v>
      </c>
      <c r="AS26" s="261">
        <v>4.7938424854933541E-2</v>
      </c>
      <c r="AT26" s="261">
        <v>4.7938424854933541E-2</v>
      </c>
      <c r="AU26" s="182"/>
      <c r="AV26" s="276"/>
      <c r="AW26" s="277"/>
      <c r="AX26" s="277"/>
      <c r="AY26" s="277"/>
      <c r="AZ26" s="277"/>
      <c r="BA26" s="277"/>
      <c r="BB26" s="277"/>
      <c r="BC26" s="277"/>
      <c r="BD26" s="277"/>
    </row>
    <row r="27" spans="2:56" s="275" customFormat="1" x14ac:dyDescent="0.3">
      <c r="B27" s="262"/>
      <c r="C27" s="185" t="s">
        <v>123</v>
      </c>
      <c r="D27" s="265">
        <v>2.4725391281963962E-2</v>
      </c>
      <c r="E27" s="261">
        <v>2.4359531253161003E-2</v>
      </c>
      <c r="F27" s="261">
        <v>2.3993671224358044E-2</v>
      </c>
      <c r="G27" s="261">
        <v>2.3540036265298582E-2</v>
      </c>
      <c r="H27" s="261">
        <v>2.308640130623912E-2</v>
      </c>
      <c r="I27" s="261">
        <v>2.2632766347179659E-2</v>
      </c>
      <c r="J27" s="261">
        <v>2.2179131388120197E-2</v>
      </c>
      <c r="K27" s="261">
        <v>2.1725496429060742E-2</v>
      </c>
      <c r="L27" s="261">
        <v>2.0420553989277196E-2</v>
      </c>
      <c r="M27" s="261">
        <v>1.911561154949365E-2</v>
      </c>
      <c r="N27" s="261">
        <v>1.7810669109710103E-2</v>
      </c>
      <c r="O27" s="261">
        <v>1.6505726669926557E-2</v>
      </c>
      <c r="P27" s="261">
        <v>1.5200784230143018E-2</v>
      </c>
      <c r="Q27" s="261">
        <v>1.4854368946884459E-2</v>
      </c>
      <c r="R27" s="261">
        <v>1.4507953663625901E-2</v>
      </c>
      <c r="S27" s="261">
        <v>1.4161538380367343E-2</v>
      </c>
      <c r="T27" s="261">
        <v>1.3815123097108785E-2</v>
      </c>
      <c r="U27" s="261">
        <v>1.3468707813850223E-2</v>
      </c>
      <c r="V27" s="261">
        <v>1.3068521637342935E-2</v>
      </c>
      <c r="W27" s="261">
        <v>1.2668335460835647E-2</v>
      </c>
      <c r="X27" s="261">
        <v>1.2268149284328358E-2</v>
      </c>
      <c r="Y27" s="261">
        <v>1.186796310782107E-2</v>
      </c>
      <c r="Z27" s="261">
        <v>1.1467776931313782E-2</v>
      </c>
      <c r="AA27" s="261">
        <v>1.097083316336786E-2</v>
      </c>
      <c r="AB27" s="261">
        <v>1.0473889395421938E-2</v>
      </c>
      <c r="AC27" s="261">
        <v>9.9769456274760165E-3</v>
      </c>
      <c r="AD27" s="261">
        <v>9.4800018595300947E-3</v>
      </c>
      <c r="AE27" s="261">
        <v>8.9830580915841729E-3</v>
      </c>
      <c r="AF27" s="261">
        <v>8.2437997541314409E-3</v>
      </c>
      <c r="AG27" s="261">
        <v>7.5045414166787089E-3</v>
      </c>
      <c r="AH27" s="261">
        <v>6.7652830792259769E-3</v>
      </c>
      <c r="AI27" s="261">
        <v>6.0260247417732449E-3</v>
      </c>
      <c r="AJ27" s="261">
        <v>5.286766404320512E-3</v>
      </c>
      <c r="AK27" s="261">
        <v>5.286766404320512E-3</v>
      </c>
      <c r="AL27" s="261">
        <v>5.286766404320512E-3</v>
      </c>
      <c r="AM27" s="261">
        <v>5.286766404320512E-3</v>
      </c>
      <c r="AN27" s="261">
        <v>5.286766404320512E-3</v>
      </c>
      <c r="AO27" s="261">
        <v>5.286766404320512E-3</v>
      </c>
      <c r="AP27" s="261">
        <v>5.286766404320512E-3</v>
      </c>
      <c r="AQ27" s="261">
        <v>5.286766404320512E-3</v>
      </c>
      <c r="AR27" s="261">
        <v>5.286766404320512E-3</v>
      </c>
      <c r="AS27" s="261">
        <v>5.286766404320512E-3</v>
      </c>
      <c r="AT27" s="261">
        <v>5.286766404320512E-3</v>
      </c>
      <c r="AU27" s="182"/>
      <c r="AV27" s="276"/>
      <c r="AW27" s="277"/>
      <c r="AX27" s="277"/>
      <c r="AY27" s="277"/>
      <c r="AZ27" s="277"/>
      <c r="BA27" s="277"/>
      <c r="BB27" s="277"/>
      <c r="BC27" s="277"/>
      <c r="BD27" s="277"/>
    </row>
    <row r="28" spans="2:56" s="275" customFormat="1" x14ac:dyDescent="0.3">
      <c r="B28" s="262"/>
      <c r="C28" s="185" t="s">
        <v>124</v>
      </c>
      <c r="D28" s="265">
        <v>2.0547612492870838E-2</v>
      </c>
      <c r="E28" s="261">
        <v>2.0837054582945352E-2</v>
      </c>
      <c r="F28" s="261">
        <v>2.1126496673019864E-2</v>
      </c>
      <c r="G28" s="261">
        <v>2.0710674110623686E-2</v>
      </c>
      <c r="H28" s="261">
        <v>2.0294851548227508E-2</v>
      </c>
      <c r="I28" s="261">
        <v>1.987902898583133E-2</v>
      </c>
      <c r="J28" s="261">
        <v>1.9463206423435152E-2</v>
      </c>
      <c r="K28" s="261">
        <v>1.9047383861038974E-2</v>
      </c>
      <c r="L28" s="261">
        <v>1.7761794428699511E-2</v>
      </c>
      <c r="M28" s="261">
        <v>1.6476204996360048E-2</v>
      </c>
      <c r="N28" s="261">
        <v>1.5190615564020585E-2</v>
      </c>
      <c r="O28" s="261">
        <v>1.3905026131681122E-2</v>
      </c>
      <c r="P28" s="261">
        <v>1.261943669934166E-2</v>
      </c>
      <c r="Q28" s="261">
        <v>1.2446755529065361E-2</v>
      </c>
      <c r="R28" s="261">
        <v>1.2274074358789062E-2</v>
      </c>
      <c r="S28" s="261">
        <v>1.2101393188512763E-2</v>
      </c>
      <c r="T28" s="261">
        <v>1.1928712018236464E-2</v>
      </c>
      <c r="U28" s="261">
        <v>1.1756030847960161E-2</v>
      </c>
      <c r="V28" s="261">
        <v>1.1636891263460175E-2</v>
      </c>
      <c r="W28" s="261">
        <v>1.151775167896019E-2</v>
      </c>
      <c r="X28" s="261">
        <v>1.1398612094460204E-2</v>
      </c>
      <c r="Y28" s="261">
        <v>1.1279472509960219E-2</v>
      </c>
      <c r="Z28" s="261">
        <v>1.1160332925460233E-2</v>
      </c>
      <c r="AA28" s="261">
        <v>1.0552912847189165E-2</v>
      </c>
      <c r="AB28" s="261">
        <v>9.9454927689180978E-3</v>
      </c>
      <c r="AC28" s="261">
        <v>9.3380726906470302E-3</v>
      </c>
      <c r="AD28" s="261">
        <v>8.7306526123759626E-3</v>
      </c>
      <c r="AE28" s="261">
        <v>8.1232325341048933E-3</v>
      </c>
      <c r="AF28" s="261">
        <v>7.1057209365714474E-3</v>
      </c>
      <c r="AG28" s="261">
        <v>6.0882093390380015E-3</v>
      </c>
      <c r="AH28" s="261">
        <v>5.0706977415045556E-3</v>
      </c>
      <c r="AI28" s="261">
        <v>4.0531861439711096E-3</v>
      </c>
      <c r="AJ28" s="261">
        <v>3.035674546437665E-3</v>
      </c>
      <c r="AK28" s="261">
        <v>3.035674546437665E-3</v>
      </c>
      <c r="AL28" s="261">
        <v>3.035674546437665E-3</v>
      </c>
      <c r="AM28" s="261">
        <v>3.035674546437665E-3</v>
      </c>
      <c r="AN28" s="261">
        <v>3.035674546437665E-3</v>
      </c>
      <c r="AO28" s="261">
        <v>3.035674546437665E-3</v>
      </c>
      <c r="AP28" s="261">
        <v>3.035674546437665E-3</v>
      </c>
      <c r="AQ28" s="261">
        <v>3.035674546437665E-3</v>
      </c>
      <c r="AR28" s="261">
        <v>3.035674546437665E-3</v>
      </c>
      <c r="AS28" s="261">
        <v>3.035674546437665E-3</v>
      </c>
      <c r="AT28" s="261">
        <v>3.035674546437665E-3</v>
      </c>
      <c r="AU28" s="182"/>
      <c r="AV28" s="276"/>
      <c r="AW28" s="277"/>
      <c r="AX28" s="277"/>
      <c r="AY28" s="277"/>
      <c r="AZ28" s="277"/>
      <c r="BA28" s="277"/>
      <c r="BB28" s="277"/>
      <c r="BC28" s="277"/>
      <c r="BD28" s="277"/>
    </row>
    <row r="29" spans="2:56" x14ac:dyDescent="0.3">
      <c r="B29" s="190"/>
      <c r="C29" s="185" t="s">
        <v>357</v>
      </c>
      <c r="D29" s="265">
        <v>0.215</v>
      </c>
      <c r="E29" s="261">
        <v>0.215</v>
      </c>
      <c r="F29" s="261">
        <v>0.215</v>
      </c>
      <c r="G29" s="261">
        <v>0.215</v>
      </c>
      <c r="H29" s="261">
        <v>0.215</v>
      </c>
      <c r="I29" s="261">
        <v>0.215</v>
      </c>
      <c r="J29" s="261">
        <v>0.215</v>
      </c>
      <c r="K29" s="261">
        <v>0.215</v>
      </c>
      <c r="L29" s="261">
        <v>0.215</v>
      </c>
      <c r="M29" s="261">
        <v>0.215</v>
      </c>
      <c r="N29" s="261">
        <v>0.215</v>
      </c>
      <c r="O29" s="261">
        <v>0.215</v>
      </c>
      <c r="P29" s="261">
        <v>0.215</v>
      </c>
      <c r="Q29" s="261">
        <v>0.215</v>
      </c>
      <c r="R29" s="261">
        <v>0.215</v>
      </c>
      <c r="S29" s="261">
        <v>0.215</v>
      </c>
      <c r="T29" s="261">
        <v>0.215</v>
      </c>
      <c r="U29" s="261">
        <v>0.215</v>
      </c>
      <c r="V29" s="261">
        <v>0.215</v>
      </c>
      <c r="W29" s="261">
        <v>0.215</v>
      </c>
      <c r="X29" s="261">
        <v>0.215</v>
      </c>
      <c r="Y29" s="261">
        <v>0.215</v>
      </c>
      <c r="Z29" s="261">
        <v>0.215</v>
      </c>
      <c r="AA29" s="261">
        <v>0.215</v>
      </c>
      <c r="AB29" s="261">
        <v>0.215</v>
      </c>
      <c r="AC29" s="261">
        <v>0.215</v>
      </c>
      <c r="AD29" s="261">
        <v>0.215</v>
      </c>
      <c r="AE29" s="261">
        <v>0.215</v>
      </c>
      <c r="AF29" s="261">
        <v>0.215</v>
      </c>
      <c r="AG29" s="261">
        <v>0.215</v>
      </c>
      <c r="AH29" s="261">
        <v>0.215</v>
      </c>
      <c r="AI29" s="261">
        <v>0.215</v>
      </c>
      <c r="AJ29" s="261">
        <v>0.215</v>
      </c>
      <c r="AK29" s="261">
        <v>0.215</v>
      </c>
      <c r="AL29" s="261">
        <v>0.215</v>
      </c>
      <c r="AM29" s="261">
        <v>0.215</v>
      </c>
      <c r="AN29" s="261">
        <v>0.215</v>
      </c>
      <c r="AO29" s="261">
        <v>0.215</v>
      </c>
      <c r="AP29" s="261">
        <v>0.215</v>
      </c>
      <c r="AQ29" s="261">
        <v>0.215</v>
      </c>
      <c r="AR29" s="261">
        <v>0.215</v>
      </c>
      <c r="AS29" s="261">
        <v>0.215</v>
      </c>
      <c r="AT29" s="261">
        <v>0.215</v>
      </c>
      <c r="AU29" s="182"/>
      <c r="AV29" s="276"/>
      <c r="AW29" s="277"/>
      <c r="AX29" s="277"/>
      <c r="AY29" s="277"/>
      <c r="AZ29" s="277"/>
      <c r="BA29" s="277"/>
      <c r="BB29" s="277"/>
      <c r="BC29" s="277"/>
      <c r="BD29" s="277"/>
    </row>
    <row r="30" spans="2:56" s="275" customFormat="1" x14ac:dyDescent="0.3">
      <c r="B30" s="262"/>
      <c r="C30" s="186" t="s">
        <v>90</v>
      </c>
      <c r="D30" s="266">
        <v>0</v>
      </c>
      <c r="E30" s="263">
        <v>0</v>
      </c>
      <c r="F30" s="263">
        <v>0</v>
      </c>
      <c r="G30" s="263">
        <v>0</v>
      </c>
      <c r="H30" s="263">
        <v>0</v>
      </c>
      <c r="I30" s="263">
        <v>0</v>
      </c>
      <c r="J30" s="263">
        <v>0</v>
      </c>
      <c r="K30" s="263">
        <v>0</v>
      </c>
      <c r="L30" s="263">
        <v>0</v>
      </c>
      <c r="M30" s="263">
        <v>0</v>
      </c>
      <c r="N30" s="263">
        <v>0</v>
      </c>
      <c r="O30" s="263">
        <v>0</v>
      </c>
      <c r="P30" s="263">
        <v>0</v>
      </c>
      <c r="Q30" s="263">
        <v>0</v>
      </c>
      <c r="R30" s="263">
        <v>0</v>
      </c>
      <c r="S30" s="263">
        <v>0</v>
      </c>
      <c r="T30" s="263">
        <v>0</v>
      </c>
      <c r="U30" s="263">
        <v>0</v>
      </c>
      <c r="V30" s="263">
        <v>0</v>
      </c>
      <c r="W30" s="263">
        <v>0</v>
      </c>
      <c r="X30" s="263">
        <v>0</v>
      </c>
      <c r="Y30" s="263">
        <v>0</v>
      </c>
      <c r="Z30" s="263">
        <v>0</v>
      </c>
      <c r="AA30" s="263">
        <v>0</v>
      </c>
      <c r="AB30" s="263">
        <v>0</v>
      </c>
      <c r="AC30" s="263">
        <v>0</v>
      </c>
      <c r="AD30" s="263">
        <v>0</v>
      </c>
      <c r="AE30" s="263">
        <v>0</v>
      </c>
      <c r="AF30" s="263">
        <v>0</v>
      </c>
      <c r="AG30" s="263">
        <v>0</v>
      </c>
      <c r="AH30" s="263">
        <v>0</v>
      </c>
      <c r="AI30" s="263">
        <v>0</v>
      </c>
      <c r="AJ30" s="263">
        <v>0</v>
      </c>
      <c r="AK30" s="263">
        <v>0</v>
      </c>
      <c r="AL30" s="263">
        <v>0</v>
      </c>
      <c r="AM30" s="263">
        <v>0</v>
      </c>
      <c r="AN30" s="263">
        <v>0</v>
      </c>
      <c r="AO30" s="263">
        <v>0</v>
      </c>
      <c r="AP30" s="263">
        <v>0</v>
      </c>
      <c r="AQ30" s="263">
        <v>0</v>
      </c>
      <c r="AR30" s="263">
        <v>0</v>
      </c>
      <c r="AS30" s="263">
        <v>0</v>
      </c>
      <c r="AT30" s="263">
        <v>0</v>
      </c>
      <c r="AU30" s="182"/>
      <c r="AV30" s="276"/>
      <c r="AW30" s="277"/>
      <c r="AX30" s="277"/>
      <c r="AY30" s="277"/>
      <c r="AZ30" s="277"/>
      <c r="BA30" s="277"/>
      <c r="BB30" s="277"/>
      <c r="BC30" s="277"/>
      <c r="BD30" s="277"/>
    </row>
    <row r="31" spans="2:56" x14ac:dyDescent="0.3">
      <c r="B31" s="19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91"/>
    </row>
    <row r="32" spans="2:56" ht="15.75" customHeight="1" x14ac:dyDescent="0.3">
      <c r="B32" s="272" t="s">
        <v>60</v>
      </c>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191"/>
    </row>
    <row r="33" spans="2:47" x14ac:dyDescent="0.3">
      <c r="B33" s="19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91"/>
    </row>
    <row r="34" spans="2:47" x14ac:dyDescent="0.3">
      <c r="B34" s="190"/>
      <c r="C34" s="150" t="s">
        <v>0</v>
      </c>
      <c r="D34" s="352" t="s">
        <v>36</v>
      </c>
      <c r="E34" s="353"/>
      <c r="F34" s="353"/>
      <c r="G34" s="353"/>
      <c r="H34" s="353"/>
      <c r="I34" s="353"/>
      <c r="J34" s="353"/>
      <c r="K34" s="353"/>
      <c r="L34" s="353"/>
      <c r="M34" s="353"/>
      <c r="N34" s="353"/>
      <c r="O34" s="354"/>
      <c r="P34" s="353" t="s">
        <v>35</v>
      </c>
      <c r="Q34" s="353"/>
      <c r="R34" s="353"/>
      <c r="S34" s="353"/>
      <c r="T34" s="353"/>
      <c r="U34" s="353"/>
      <c r="V34" s="353"/>
      <c r="W34" s="353"/>
      <c r="X34" s="354"/>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91"/>
    </row>
    <row r="35" spans="2:47" ht="18" customHeight="1" x14ac:dyDescent="0.3">
      <c r="B35" s="190"/>
      <c r="C35" s="267" t="s">
        <v>2</v>
      </c>
      <c r="D35" s="355" t="s">
        <v>356</v>
      </c>
      <c r="E35" s="356"/>
      <c r="F35" s="356"/>
      <c r="G35" s="356"/>
      <c r="H35" s="356"/>
      <c r="I35" s="356"/>
      <c r="J35" s="356"/>
      <c r="K35" s="356"/>
      <c r="L35" s="356"/>
      <c r="M35" s="356"/>
      <c r="N35" s="356"/>
      <c r="O35" s="357"/>
      <c r="P35" s="356" t="s">
        <v>98</v>
      </c>
      <c r="Q35" s="356"/>
      <c r="R35" s="356"/>
      <c r="S35" s="356"/>
      <c r="T35" s="356"/>
      <c r="U35" s="356"/>
      <c r="V35" s="356"/>
      <c r="W35" s="356"/>
      <c r="X35" s="357"/>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91"/>
    </row>
    <row r="36" spans="2:47" x14ac:dyDescent="0.3">
      <c r="B36" s="190"/>
      <c r="C36" s="268" t="s">
        <v>7</v>
      </c>
      <c r="D36" s="333" t="s">
        <v>356</v>
      </c>
      <c r="E36" s="334"/>
      <c r="F36" s="334"/>
      <c r="G36" s="334"/>
      <c r="H36" s="334"/>
      <c r="I36" s="334"/>
      <c r="J36" s="334"/>
      <c r="K36" s="334"/>
      <c r="L36" s="334"/>
      <c r="M36" s="334"/>
      <c r="N36" s="334"/>
      <c r="O36" s="335"/>
      <c r="P36" s="333" t="s">
        <v>98</v>
      </c>
      <c r="Q36" s="334"/>
      <c r="R36" s="334"/>
      <c r="S36" s="334"/>
      <c r="T36" s="334"/>
      <c r="U36" s="334"/>
      <c r="V36" s="334"/>
      <c r="W36" s="334"/>
      <c r="X36" s="335"/>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91"/>
    </row>
    <row r="37" spans="2:47" x14ac:dyDescent="0.3">
      <c r="B37" s="190"/>
      <c r="C37" s="268" t="s">
        <v>28</v>
      </c>
      <c r="D37" s="333" t="s">
        <v>356</v>
      </c>
      <c r="E37" s="334"/>
      <c r="F37" s="334"/>
      <c r="G37" s="334"/>
      <c r="H37" s="334"/>
      <c r="I37" s="334"/>
      <c r="J37" s="334"/>
      <c r="K37" s="334"/>
      <c r="L37" s="334"/>
      <c r="M37" s="334"/>
      <c r="N37" s="334"/>
      <c r="O37" s="335"/>
      <c r="P37" s="333" t="s">
        <v>98</v>
      </c>
      <c r="Q37" s="334"/>
      <c r="R37" s="334"/>
      <c r="S37" s="334"/>
      <c r="T37" s="334"/>
      <c r="U37" s="334"/>
      <c r="V37" s="334"/>
      <c r="W37" s="334"/>
      <c r="X37" s="335"/>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91"/>
    </row>
    <row r="38" spans="2:47" x14ac:dyDescent="0.3">
      <c r="B38" s="190"/>
      <c r="C38" s="268" t="s">
        <v>29</v>
      </c>
      <c r="D38" s="333" t="s">
        <v>356</v>
      </c>
      <c r="E38" s="334"/>
      <c r="F38" s="334"/>
      <c r="G38" s="334"/>
      <c r="H38" s="334"/>
      <c r="I38" s="334"/>
      <c r="J38" s="334"/>
      <c r="K38" s="334"/>
      <c r="L38" s="334"/>
      <c r="M38" s="334"/>
      <c r="N38" s="334"/>
      <c r="O38" s="335"/>
      <c r="P38" s="336"/>
      <c r="Q38" s="336"/>
      <c r="R38" s="336"/>
      <c r="S38" s="336"/>
      <c r="T38" s="336"/>
      <c r="U38" s="336"/>
      <c r="V38" s="336"/>
      <c r="W38" s="336"/>
      <c r="X38" s="337"/>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91"/>
    </row>
    <row r="39" spans="2:47" ht="99.75" customHeight="1" x14ac:dyDescent="0.3">
      <c r="B39" s="190"/>
      <c r="C39" s="268" t="s">
        <v>16</v>
      </c>
      <c r="D39" s="333" t="s">
        <v>356</v>
      </c>
      <c r="E39" s="334"/>
      <c r="F39" s="334"/>
      <c r="G39" s="334"/>
      <c r="H39" s="334"/>
      <c r="I39" s="334"/>
      <c r="J39" s="334"/>
      <c r="K39" s="334"/>
      <c r="L39" s="334"/>
      <c r="M39" s="334"/>
      <c r="N39" s="334"/>
      <c r="O39" s="335"/>
      <c r="P39" s="343" t="s">
        <v>410</v>
      </c>
      <c r="Q39" s="343"/>
      <c r="R39" s="343"/>
      <c r="S39" s="343"/>
      <c r="T39" s="343"/>
      <c r="U39" s="343"/>
      <c r="V39" s="343"/>
      <c r="W39" s="343"/>
      <c r="X39" s="344"/>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91"/>
    </row>
    <row r="40" spans="2:47" ht="33.75" customHeight="1" x14ac:dyDescent="0.3">
      <c r="B40" s="190"/>
      <c r="C40" s="269" t="s">
        <v>91</v>
      </c>
      <c r="D40" s="345" t="s">
        <v>364</v>
      </c>
      <c r="E40" s="346"/>
      <c r="F40" s="346"/>
      <c r="G40" s="346"/>
      <c r="H40" s="346"/>
      <c r="I40" s="346"/>
      <c r="J40" s="346"/>
      <c r="K40" s="346"/>
      <c r="L40" s="346"/>
      <c r="M40" s="346"/>
      <c r="N40" s="346"/>
      <c r="O40" s="347"/>
      <c r="P40" s="348"/>
      <c r="Q40" s="348"/>
      <c r="R40" s="348"/>
      <c r="S40" s="348"/>
      <c r="T40" s="348"/>
      <c r="U40" s="348"/>
      <c r="V40" s="348"/>
      <c r="W40" s="348"/>
      <c r="X40" s="349"/>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91"/>
    </row>
    <row r="41" spans="2:47" ht="51" customHeight="1" x14ac:dyDescent="0.3">
      <c r="B41" s="190"/>
      <c r="C41" s="271" t="s">
        <v>357</v>
      </c>
      <c r="D41" s="345" t="s">
        <v>358</v>
      </c>
      <c r="E41" s="346"/>
      <c r="F41" s="346"/>
      <c r="G41" s="346"/>
      <c r="H41" s="346"/>
      <c r="I41" s="346"/>
      <c r="J41" s="346"/>
      <c r="K41" s="346"/>
      <c r="L41" s="346"/>
      <c r="M41" s="346"/>
      <c r="N41" s="346"/>
      <c r="O41" s="347"/>
      <c r="P41" s="350" t="s">
        <v>97</v>
      </c>
      <c r="Q41" s="350"/>
      <c r="R41" s="350"/>
      <c r="S41" s="350"/>
      <c r="T41" s="350"/>
      <c r="U41" s="350"/>
      <c r="V41" s="350"/>
      <c r="W41" s="350"/>
      <c r="X41" s="351"/>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91"/>
    </row>
    <row r="42" spans="2:47" ht="35.25" customHeight="1" x14ac:dyDescent="0.3">
      <c r="B42" s="190"/>
      <c r="C42" s="270" t="s">
        <v>90</v>
      </c>
      <c r="D42" s="338" t="s">
        <v>359</v>
      </c>
      <c r="E42" s="339"/>
      <c r="F42" s="339"/>
      <c r="G42" s="339"/>
      <c r="H42" s="339"/>
      <c r="I42" s="339"/>
      <c r="J42" s="339"/>
      <c r="K42" s="339"/>
      <c r="L42" s="339"/>
      <c r="M42" s="339"/>
      <c r="N42" s="339"/>
      <c r="O42" s="340"/>
      <c r="P42" s="341" t="s">
        <v>97</v>
      </c>
      <c r="Q42" s="341"/>
      <c r="R42" s="341"/>
      <c r="S42" s="341"/>
      <c r="T42" s="341"/>
      <c r="U42" s="341"/>
      <c r="V42" s="341"/>
      <c r="W42" s="341"/>
      <c r="X42" s="342"/>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91"/>
    </row>
    <row r="43" spans="2:47" x14ac:dyDescent="0.3">
      <c r="B43" s="19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91"/>
    </row>
    <row r="44" spans="2:47" x14ac:dyDescent="0.3">
      <c r="B44" s="197"/>
      <c r="C44" s="250"/>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9"/>
    </row>
  </sheetData>
  <sheetProtection algorithmName="SHA-512" hashValue="XSpI41URMAAIJo2xaMVqBovu9v7hN1y6AgEPFuRyaI/FUhJ/5Y29D1AaLTWYPIaGEPec5M4QlnmuqcboMnVQ8Q==" saltValue="CjjkXXnaziolc4+ggc9PHg==" spinCount="100000" sheet="1" objects="1" scenarios="1" selectLockedCells="1" selectUnlockedCells="1"/>
  <mergeCells count="18">
    <mergeCell ref="D34:O34"/>
    <mergeCell ref="P34:X34"/>
    <mergeCell ref="D35:O35"/>
    <mergeCell ref="P35:X35"/>
    <mergeCell ref="D36:O36"/>
    <mergeCell ref="P36:X36"/>
    <mergeCell ref="D37:O37"/>
    <mergeCell ref="P37:X37"/>
    <mergeCell ref="D38:O38"/>
    <mergeCell ref="P38:X38"/>
    <mergeCell ref="D42:O42"/>
    <mergeCell ref="P42:X42"/>
    <mergeCell ref="D39:O39"/>
    <mergeCell ref="P39:X39"/>
    <mergeCell ref="D40:O40"/>
    <mergeCell ref="P40:X40"/>
    <mergeCell ref="D41:O41"/>
    <mergeCell ref="P41:X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G28"/>
  <sheetViews>
    <sheetView zoomScale="60" zoomScaleNormal="60" workbookViewId="0"/>
  </sheetViews>
  <sheetFormatPr defaultColWidth="9.109375" defaultRowHeight="14.4" x14ac:dyDescent="0.3"/>
  <cols>
    <col min="1" max="2" width="9.109375" style="200"/>
    <col min="3" max="3" width="13.109375" style="200" customWidth="1"/>
    <col min="4" max="4" width="26.33203125" style="200" bestFit="1" customWidth="1"/>
    <col min="5" max="5" width="78.33203125" style="200" customWidth="1"/>
    <col min="6" max="6" width="17.44140625" style="200" bestFit="1" customWidth="1"/>
    <col min="7" max="16384" width="9.109375" style="200"/>
  </cols>
  <sheetData>
    <row r="2" spans="2:7" x14ac:dyDescent="0.3">
      <c r="B2" s="187"/>
      <c r="C2" s="188"/>
      <c r="D2" s="188"/>
      <c r="E2" s="188"/>
      <c r="F2" s="188"/>
      <c r="G2" s="208"/>
    </row>
    <row r="3" spans="2:7" x14ac:dyDescent="0.3">
      <c r="B3" s="190"/>
      <c r="C3" s="150" t="s">
        <v>180</v>
      </c>
      <c r="D3" s="150" t="s">
        <v>311</v>
      </c>
      <c r="E3" s="152"/>
      <c r="F3" s="153" t="s">
        <v>363</v>
      </c>
      <c r="G3" s="191"/>
    </row>
    <row r="4" spans="2:7" x14ac:dyDescent="0.3">
      <c r="B4" s="190"/>
      <c r="C4" s="358" t="s">
        <v>20</v>
      </c>
      <c r="D4" s="255" t="s">
        <v>170</v>
      </c>
      <c r="E4" s="256" t="s">
        <v>312</v>
      </c>
      <c r="F4" s="285">
        <v>0</v>
      </c>
      <c r="G4" s="191"/>
    </row>
    <row r="5" spans="2:7" x14ac:dyDescent="0.3">
      <c r="B5" s="190"/>
      <c r="C5" s="359"/>
      <c r="D5" s="241" t="s">
        <v>62</v>
      </c>
      <c r="E5" s="130" t="s">
        <v>149</v>
      </c>
      <c r="F5" s="285">
        <v>0.02</v>
      </c>
      <c r="G5" s="191"/>
    </row>
    <row r="6" spans="2:7" x14ac:dyDescent="0.3">
      <c r="B6" s="190"/>
      <c r="C6" s="359"/>
      <c r="D6" s="241" t="s">
        <v>61</v>
      </c>
      <c r="E6" s="257" t="s">
        <v>149</v>
      </c>
      <c r="F6" s="285">
        <v>0.02</v>
      </c>
      <c r="G6" s="191"/>
    </row>
    <row r="7" spans="2:7" x14ac:dyDescent="0.3">
      <c r="B7" s="190"/>
      <c r="C7" s="359"/>
      <c r="D7" s="241" t="s">
        <v>172</v>
      </c>
      <c r="E7" s="257" t="s">
        <v>313</v>
      </c>
      <c r="F7" s="285">
        <v>0.1</v>
      </c>
      <c r="G7" s="191"/>
    </row>
    <row r="8" spans="2:7" x14ac:dyDescent="0.3">
      <c r="B8" s="190"/>
      <c r="C8" s="359"/>
      <c r="D8" s="241" t="s">
        <v>168</v>
      </c>
      <c r="E8" s="257" t="s">
        <v>312</v>
      </c>
      <c r="F8" s="285">
        <v>0</v>
      </c>
      <c r="G8" s="191"/>
    </row>
    <row r="9" spans="2:7" x14ac:dyDescent="0.3">
      <c r="B9" s="190"/>
      <c r="C9" s="359"/>
      <c r="D9" s="241" t="s">
        <v>63</v>
      </c>
      <c r="E9" s="257" t="s">
        <v>314</v>
      </c>
      <c r="F9" s="285">
        <v>0</v>
      </c>
      <c r="G9" s="191"/>
    </row>
    <row r="10" spans="2:7" x14ac:dyDescent="0.3">
      <c r="B10" s="190"/>
      <c r="C10" s="359"/>
      <c r="D10" s="241" t="s">
        <v>337</v>
      </c>
      <c r="E10" s="257" t="s">
        <v>312</v>
      </c>
      <c r="F10" s="285">
        <v>0</v>
      </c>
      <c r="G10" s="191"/>
    </row>
    <row r="11" spans="2:7" x14ac:dyDescent="0.3">
      <c r="B11" s="190"/>
      <c r="C11" s="360"/>
      <c r="D11" s="258" t="s">
        <v>64</v>
      </c>
      <c r="E11" s="259"/>
      <c r="F11" s="286">
        <f>SUM(F4:F10)</f>
        <v>0.14000000000000001</v>
      </c>
      <c r="G11" s="191"/>
    </row>
    <row r="12" spans="2:7" x14ac:dyDescent="0.3">
      <c r="B12" s="190"/>
      <c r="C12" s="358" t="s">
        <v>162</v>
      </c>
      <c r="D12" s="241" t="s">
        <v>170</v>
      </c>
      <c r="E12" s="257" t="s">
        <v>315</v>
      </c>
      <c r="F12" s="285">
        <v>0.15</v>
      </c>
      <c r="G12" s="191"/>
    </row>
    <row r="13" spans="2:7" x14ac:dyDescent="0.3">
      <c r="B13" s="190"/>
      <c r="C13" s="359"/>
      <c r="D13" s="241" t="s">
        <v>62</v>
      </c>
      <c r="E13" s="257" t="s">
        <v>148</v>
      </c>
      <c r="F13" s="285">
        <v>0.12</v>
      </c>
      <c r="G13" s="191"/>
    </row>
    <row r="14" spans="2:7" x14ac:dyDescent="0.3">
      <c r="B14" s="190"/>
      <c r="C14" s="359"/>
      <c r="D14" s="241" t="s">
        <v>61</v>
      </c>
      <c r="E14" s="257" t="s">
        <v>149</v>
      </c>
      <c r="F14" s="285">
        <v>0.02</v>
      </c>
      <c r="G14" s="191"/>
    </row>
    <row r="15" spans="2:7" x14ac:dyDescent="0.3">
      <c r="B15" s="190"/>
      <c r="C15" s="359"/>
      <c r="D15" s="241" t="s">
        <v>172</v>
      </c>
      <c r="E15" s="257" t="s">
        <v>313</v>
      </c>
      <c r="F15" s="285">
        <v>0.1</v>
      </c>
      <c r="G15" s="191"/>
    </row>
    <row r="16" spans="2:7" x14ac:dyDescent="0.3">
      <c r="B16" s="190"/>
      <c r="C16" s="359"/>
      <c r="D16" s="241" t="s">
        <v>168</v>
      </c>
      <c r="E16" s="257" t="s">
        <v>312</v>
      </c>
      <c r="F16" s="285">
        <v>0</v>
      </c>
      <c r="G16" s="191"/>
    </row>
    <row r="17" spans="2:7" x14ac:dyDescent="0.3">
      <c r="B17" s="190"/>
      <c r="C17" s="359"/>
      <c r="D17" s="241" t="s">
        <v>63</v>
      </c>
      <c r="E17" s="257" t="s">
        <v>314</v>
      </c>
      <c r="F17" s="285">
        <v>0</v>
      </c>
      <c r="G17" s="191"/>
    </row>
    <row r="18" spans="2:7" x14ac:dyDescent="0.3">
      <c r="B18" s="190"/>
      <c r="C18" s="359"/>
      <c r="D18" s="241" t="s">
        <v>337</v>
      </c>
      <c r="E18" s="257" t="s">
        <v>312</v>
      </c>
      <c r="F18" s="285">
        <v>0</v>
      </c>
      <c r="G18" s="191"/>
    </row>
    <row r="19" spans="2:7" x14ac:dyDescent="0.3">
      <c r="B19" s="190"/>
      <c r="C19" s="360"/>
      <c r="D19" s="258" t="s">
        <v>64</v>
      </c>
      <c r="E19" s="259"/>
      <c r="F19" s="286">
        <f>SUM(F12:F18)</f>
        <v>0.39</v>
      </c>
      <c r="G19" s="191"/>
    </row>
    <row r="20" spans="2:7" x14ac:dyDescent="0.3">
      <c r="B20" s="190"/>
      <c r="C20" s="358" t="s">
        <v>21</v>
      </c>
      <c r="D20" s="241" t="s">
        <v>170</v>
      </c>
      <c r="E20" s="257" t="s">
        <v>316</v>
      </c>
      <c r="F20" s="285">
        <v>0.15</v>
      </c>
      <c r="G20" s="191"/>
    </row>
    <row r="21" spans="2:7" x14ac:dyDescent="0.3">
      <c r="B21" s="190"/>
      <c r="C21" s="359"/>
      <c r="D21" s="241" t="s">
        <v>62</v>
      </c>
      <c r="E21" s="257" t="s">
        <v>338</v>
      </c>
      <c r="F21" s="285">
        <v>0.14000000000000001</v>
      </c>
      <c r="G21" s="191"/>
    </row>
    <row r="22" spans="2:7" x14ac:dyDescent="0.3">
      <c r="B22" s="190"/>
      <c r="C22" s="359"/>
      <c r="D22" s="241" t="s">
        <v>61</v>
      </c>
      <c r="E22" s="257" t="s">
        <v>317</v>
      </c>
      <c r="F22" s="285">
        <v>0.08</v>
      </c>
      <c r="G22" s="191"/>
    </row>
    <row r="23" spans="2:7" x14ac:dyDescent="0.3">
      <c r="B23" s="190"/>
      <c r="C23" s="359"/>
      <c r="D23" s="241" t="s">
        <v>172</v>
      </c>
      <c r="E23" s="257" t="s">
        <v>313</v>
      </c>
      <c r="F23" s="285">
        <v>0.1</v>
      </c>
      <c r="G23" s="191"/>
    </row>
    <row r="24" spans="2:7" x14ac:dyDescent="0.3">
      <c r="B24" s="190"/>
      <c r="C24" s="359"/>
      <c r="D24" s="241" t="s">
        <v>168</v>
      </c>
      <c r="E24" s="257" t="s">
        <v>318</v>
      </c>
      <c r="F24" s="285">
        <v>0.1</v>
      </c>
      <c r="G24" s="191"/>
    </row>
    <row r="25" spans="2:7" x14ac:dyDescent="0.3">
      <c r="B25" s="190"/>
      <c r="C25" s="359"/>
      <c r="D25" s="241" t="s">
        <v>63</v>
      </c>
      <c r="E25" s="257" t="s">
        <v>314</v>
      </c>
      <c r="F25" s="285">
        <v>0</v>
      </c>
      <c r="G25" s="191"/>
    </row>
    <row r="26" spans="2:7" x14ac:dyDescent="0.3">
      <c r="B26" s="190"/>
      <c r="C26" s="359"/>
      <c r="D26" s="241" t="s">
        <v>337</v>
      </c>
      <c r="E26" s="257" t="s">
        <v>319</v>
      </c>
      <c r="F26" s="285">
        <v>0</v>
      </c>
      <c r="G26" s="191"/>
    </row>
    <row r="27" spans="2:7" x14ac:dyDescent="0.3">
      <c r="B27" s="190"/>
      <c r="C27" s="360"/>
      <c r="D27" s="258" t="s">
        <v>64</v>
      </c>
      <c r="E27" s="259"/>
      <c r="F27" s="286">
        <f>SUM(F20:F26)</f>
        <v>0.57000000000000006</v>
      </c>
      <c r="G27" s="191"/>
    </row>
    <row r="28" spans="2:7" x14ac:dyDescent="0.3">
      <c r="B28" s="197"/>
      <c r="C28" s="198"/>
      <c r="D28" s="198"/>
      <c r="E28" s="198"/>
      <c r="F28" s="198"/>
      <c r="G28" s="199"/>
    </row>
  </sheetData>
  <sheetProtection algorithmName="SHA-512" hashValue="lLxF8UoikN2+Fi6xOvSsek4ijudjmHEH/SWwedgemra03erWfMwCqAanZNwI1DlVHW5JTcf2sd0PIBRSF781WQ==" saltValue="lUCE0Y93p1FbCRBGjsUNFA==" spinCount="100000" sheet="1" objects="1" scenarios="1" selectLockedCells="1" selectUnlockedCells="1"/>
  <mergeCells count="3">
    <mergeCell ref="C4:C11"/>
    <mergeCell ref="C12:C19"/>
    <mergeCell ref="C20:C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U17"/>
  <sheetViews>
    <sheetView topLeftCell="E1" zoomScale="60" zoomScaleNormal="60" workbookViewId="0"/>
  </sheetViews>
  <sheetFormatPr defaultColWidth="9.109375" defaultRowHeight="14.4" x14ac:dyDescent="0.3"/>
  <cols>
    <col min="1" max="2" width="9.109375" style="200"/>
    <col min="3" max="3" width="18" style="200" customWidth="1"/>
    <col min="4" max="4" width="12.44140625" style="200" customWidth="1"/>
    <col min="5" max="17" width="16.33203125" style="200" customWidth="1"/>
    <col min="18" max="18" width="18.44140625" style="200" customWidth="1"/>
    <col min="19" max="20" width="16.33203125" style="200" customWidth="1"/>
    <col min="21" max="16384" width="9.109375" style="200"/>
  </cols>
  <sheetData>
    <row r="2" spans="2:21" x14ac:dyDescent="0.3">
      <c r="B2" s="187"/>
      <c r="C2" s="188"/>
      <c r="D2" s="188"/>
      <c r="E2" s="188"/>
      <c r="F2" s="188"/>
      <c r="G2" s="188"/>
      <c r="H2" s="188"/>
      <c r="I2" s="188"/>
      <c r="J2" s="188"/>
      <c r="K2" s="188"/>
      <c r="L2" s="188"/>
      <c r="M2" s="188"/>
      <c r="N2" s="188"/>
      <c r="O2" s="188"/>
      <c r="P2" s="188"/>
      <c r="Q2" s="188"/>
      <c r="R2" s="188"/>
      <c r="S2" s="188"/>
      <c r="T2" s="188"/>
      <c r="U2" s="208"/>
    </row>
    <row r="3" spans="2:21" ht="16.2" x14ac:dyDescent="0.3">
      <c r="B3" s="190"/>
      <c r="C3" s="154"/>
      <c r="D3" s="155"/>
      <c r="E3" s="156" t="s">
        <v>320</v>
      </c>
      <c r="F3" s="157"/>
      <c r="G3" s="155"/>
      <c r="H3" s="158"/>
      <c r="I3" s="157" t="s">
        <v>339</v>
      </c>
      <c r="J3" s="157"/>
      <c r="K3" s="155"/>
      <c r="L3" s="155"/>
      <c r="M3" s="9" t="s">
        <v>321</v>
      </c>
      <c r="N3" s="157" t="s">
        <v>322</v>
      </c>
      <c r="O3" s="155"/>
      <c r="P3" s="155"/>
      <c r="Q3" s="156" t="s">
        <v>323</v>
      </c>
      <c r="R3" s="158"/>
      <c r="S3" s="361" t="s">
        <v>340</v>
      </c>
      <c r="T3" s="361" t="s">
        <v>336</v>
      </c>
      <c r="U3" s="191"/>
    </row>
    <row r="4" spans="2:21" s="218" customFormat="1" ht="28.8" x14ac:dyDescent="0.3">
      <c r="B4" s="219"/>
      <c r="C4" s="309" t="s">
        <v>324</v>
      </c>
      <c r="D4" s="310" t="s">
        <v>325</v>
      </c>
      <c r="E4" s="311" t="s">
        <v>326</v>
      </c>
      <c r="F4" s="312" t="s">
        <v>327</v>
      </c>
      <c r="G4" s="310" t="s">
        <v>328</v>
      </c>
      <c r="H4" s="313" t="s">
        <v>329</v>
      </c>
      <c r="I4" s="310" t="s">
        <v>326</v>
      </c>
      <c r="J4" s="310"/>
      <c r="K4" s="314" t="s">
        <v>330</v>
      </c>
      <c r="L4" s="314" t="s">
        <v>331</v>
      </c>
      <c r="M4" s="315" t="s">
        <v>332</v>
      </c>
      <c r="N4" s="312" t="s">
        <v>149</v>
      </c>
      <c r="O4" s="312" t="s">
        <v>148</v>
      </c>
      <c r="P4" s="312" t="s">
        <v>175</v>
      </c>
      <c r="Q4" s="311" t="s">
        <v>149</v>
      </c>
      <c r="R4" s="316" t="s">
        <v>150</v>
      </c>
      <c r="S4" s="362"/>
      <c r="T4" s="362"/>
      <c r="U4" s="223"/>
    </row>
    <row r="5" spans="2:21" x14ac:dyDescent="0.3">
      <c r="B5" s="190"/>
      <c r="C5" s="240" t="s">
        <v>108</v>
      </c>
      <c r="D5" s="241" t="s">
        <v>333</v>
      </c>
      <c r="E5" s="242">
        <v>5347.125</v>
      </c>
      <c r="F5" s="243">
        <v>3768.45</v>
      </c>
      <c r="G5" s="244">
        <v>6925.8</v>
      </c>
      <c r="H5" s="245">
        <v>560.17499999999995</v>
      </c>
      <c r="I5" s="244">
        <v>870.8175</v>
      </c>
      <c r="J5" s="244">
        <v>0</v>
      </c>
      <c r="K5" s="244">
        <v>315.73500000000001</v>
      </c>
      <c r="L5" s="245">
        <v>1425.8999999999999</v>
      </c>
      <c r="M5" s="246">
        <v>4175.8499999999995</v>
      </c>
      <c r="N5" s="242">
        <v>305.55</v>
      </c>
      <c r="O5" s="243">
        <v>3055.5</v>
      </c>
      <c r="P5" s="247">
        <v>3564.75</v>
      </c>
      <c r="Q5" s="242">
        <v>305.55</v>
      </c>
      <c r="R5" s="247">
        <v>1018.5</v>
      </c>
      <c r="S5" s="245">
        <v>101.85</v>
      </c>
      <c r="T5" s="245">
        <v>0</v>
      </c>
      <c r="U5" s="191"/>
    </row>
    <row r="6" spans="2:21" x14ac:dyDescent="0.3">
      <c r="B6" s="190"/>
      <c r="C6" s="240" t="s">
        <v>108</v>
      </c>
      <c r="D6" s="241" t="s">
        <v>162</v>
      </c>
      <c r="E6" s="248">
        <v>5805.45</v>
      </c>
      <c r="F6" s="244">
        <v>3972.1499999999996</v>
      </c>
      <c r="G6" s="244">
        <v>7638.75</v>
      </c>
      <c r="H6" s="245">
        <v>662.02499999999998</v>
      </c>
      <c r="I6" s="244">
        <v>1049.0550000000001</v>
      </c>
      <c r="J6" s="244">
        <v>0</v>
      </c>
      <c r="K6" s="244">
        <v>366.65999999999997</v>
      </c>
      <c r="L6" s="245">
        <v>1731.45</v>
      </c>
      <c r="M6" s="246">
        <v>4583.25</v>
      </c>
      <c r="N6" s="248">
        <v>407.4</v>
      </c>
      <c r="O6" s="244">
        <v>4990.6499999999996</v>
      </c>
      <c r="P6" s="245">
        <v>5092.5</v>
      </c>
      <c r="Q6" s="248">
        <v>407.4</v>
      </c>
      <c r="R6" s="245">
        <v>1120.3499999999999</v>
      </c>
      <c r="S6" s="245">
        <v>203.7</v>
      </c>
      <c r="T6" s="245">
        <v>0</v>
      </c>
      <c r="U6" s="191"/>
    </row>
    <row r="7" spans="2:21" x14ac:dyDescent="0.3">
      <c r="B7" s="190"/>
      <c r="C7" s="249" t="s">
        <v>108</v>
      </c>
      <c r="D7" s="250" t="s">
        <v>334</v>
      </c>
      <c r="E7" s="251">
        <v>6161.9250000000002</v>
      </c>
      <c r="F7" s="252">
        <v>4175.8499999999995</v>
      </c>
      <c r="G7" s="252">
        <v>8148</v>
      </c>
      <c r="H7" s="253">
        <v>763.875</v>
      </c>
      <c r="I7" s="252">
        <v>1247.6624999999999</v>
      </c>
      <c r="J7" s="252">
        <v>0</v>
      </c>
      <c r="K7" s="252">
        <v>458.32499999999999</v>
      </c>
      <c r="L7" s="253">
        <v>2037</v>
      </c>
      <c r="M7" s="254">
        <v>4990.6499999999996</v>
      </c>
      <c r="N7" s="248">
        <v>509.25</v>
      </c>
      <c r="O7" s="252">
        <v>5499.9</v>
      </c>
      <c r="P7" s="253">
        <v>6111</v>
      </c>
      <c r="Q7" s="248">
        <v>509.25</v>
      </c>
      <c r="R7" s="245">
        <v>1222.2</v>
      </c>
      <c r="S7" s="253">
        <v>305.55</v>
      </c>
      <c r="T7" s="253">
        <v>0</v>
      </c>
      <c r="U7" s="191"/>
    </row>
    <row r="8" spans="2:21" x14ac:dyDescent="0.3">
      <c r="B8" s="190"/>
      <c r="C8" s="240" t="s">
        <v>335</v>
      </c>
      <c r="D8" s="241" t="s">
        <v>333</v>
      </c>
      <c r="E8" s="242">
        <v>6671.1750000000002</v>
      </c>
      <c r="F8" s="243">
        <v>6416.55</v>
      </c>
      <c r="G8" s="244">
        <v>6925.8</v>
      </c>
      <c r="H8" s="245">
        <v>662.02499999999998</v>
      </c>
      <c r="I8" s="244">
        <v>1176.3675000000001</v>
      </c>
      <c r="J8" s="244">
        <v>0</v>
      </c>
      <c r="K8" s="244">
        <v>315.73500000000001</v>
      </c>
      <c r="L8" s="245">
        <v>2037</v>
      </c>
      <c r="M8" s="246">
        <v>4379.55</v>
      </c>
      <c r="N8" s="242">
        <v>305.55</v>
      </c>
      <c r="O8" s="244">
        <v>1527.75</v>
      </c>
      <c r="P8" s="245">
        <v>5092.5</v>
      </c>
      <c r="Q8" s="242">
        <v>305.55</v>
      </c>
      <c r="R8" s="247">
        <v>1324.05</v>
      </c>
      <c r="S8" s="245">
        <v>407.4</v>
      </c>
      <c r="T8" s="245">
        <v>0</v>
      </c>
      <c r="U8" s="191"/>
    </row>
    <row r="9" spans="2:21" x14ac:dyDescent="0.3">
      <c r="B9" s="190"/>
      <c r="C9" s="240" t="s">
        <v>335</v>
      </c>
      <c r="D9" s="241" t="s">
        <v>162</v>
      </c>
      <c r="E9" s="248">
        <v>7435.0499999999993</v>
      </c>
      <c r="F9" s="244">
        <v>6925.8</v>
      </c>
      <c r="G9" s="244">
        <v>7944.2999999999993</v>
      </c>
      <c r="H9" s="245">
        <v>763.875</v>
      </c>
      <c r="I9" s="244">
        <v>1313.865</v>
      </c>
      <c r="J9" s="244">
        <v>0</v>
      </c>
      <c r="K9" s="244">
        <v>387.03</v>
      </c>
      <c r="L9" s="245">
        <v>2240.6999999999998</v>
      </c>
      <c r="M9" s="246">
        <v>4786.95</v>
      </c>
      <c r="N9" s="248">
        <v>407.4</v>
      </c>
      <c r="O9" s="244">
        <v>5092.5</v>
      </c>
      <c r="P9" s="245">
        <v>6111</v>
      </c>
      <c r="Q9" s="248">
        <v>407.4</v>
      </c>
      <c r="R9" s="245">
        <v>1425.8999999999999</v>
      </c>
      <c r="S9" s="245">
        <v>509.25</v>
      </c>
      <c r="T9" s="245">
        <v>0</v>
      </c>
      <c r="U9" s="191"/>
    </row>
    <row r="10" spans="2:21" x14ac:dyDescent="0.3">
      <c r="B10" s="190"/>
      <c r="C10" s="249" t="s">
        <v>335</v>
      </c>
      <c r="D10" s="250" t="s">
        <v>334</v>
      </c>
      <c r="E10" s="251">
        <v>8046.15</v>
      </c>
      <c r="F10" s="252">
        <v>7435.0499999999993</v>
      </c>
      <c r="G10" s="252">
        <v>8657.25</v>
      </c>
      <c r="H10" s="253">
        <v>865.72500000000002</v>
      </c>
      <c r="I10" s="252">
        <v>1476.825</v>
      </c>
      <c r="J10" s="252">
        <v>0</v>
      </c>
      <c r="K10" s="252">
        <v>509.25</v>
      </c>
      <c r="L10" s="253">
        <v>2444.4</v>
      </c>
      <c r="M10" s="254">
        <v>5092.5</v>
      </c>
      <c r="N10" s="251">
        <v>509.25</v>
      </c>
      <c r="O10" s="244">
        <v>6314.7</v>
      </c>
      <c r="P10" s="245">
        <v>7129.5</v>
      </c>
      <c r="Q10" s="251">
        <v>509.25</v>
      </c>
      <c r="R10" s="253">
        <v>1527.75</v>
      </c>
      <c r="S10" s="253">
        <v>611.1</v>
      </c>
      <c r="T10" s="253">
        <v>0</v>
      </c>
      <c r="U10" s="191"/>
    </row>
    <row r="11" spans="2:21" x14ac:dyDescent="0.3">
      <c r="B11" s="190"/>
      <c r="C11" s="240" t="s">
        <v>128</v>
      </c>
      <c r="D11" s="241" t="s">
        <v>333</v>
      </c>
      <c r="E11" s="242">
        <v>7384.125</v>
      </c>
      <c r="F11" s="243">
        <v>6620.25</v>
      </c>
      <c r="G11" s="244">
        <v>8148</v>
      </c>
      <c r="H11" s="245">
        <v>763.875</v>
      </c>
      <c r="I11" s="244">
        <v>1374.9749999999999</v>
      </c>
      <c r="J11" s="244">
        <v>0</v>
      </c>
      <c r="K11" s="244">
        <v>509.25</v>
      </c>
      <c r="L11" s="245">
        <v>2240.6999999999998</v>
      </c>
      <c r="M11" s="246">
        <v>4685.0999999999995</v>
      </c>
      <c r="N11" s="248">
        <v>458.32499999999999</v>
      </c>
      <c r="O11" s="243">
        <v>2240.6999999999998</v>
      </c>
      <c r="P11" s="247">
        <v>5601.75</v>
      </c>
      <c r="Q11" s="248">
        <v>458.32499999999999</v>
      </c>
      <c r="R11" s="245">
        <v>1629.6</v>
      </c>
      <c r="S11" s="245">
        <v>712.94999999999993</v>
      </c>
      <c r="T11" s="245">
        <v>0</v>
      </c>
      <c r="U11" s="191"/>
    </row>
    <row r="12" spans="2:21" x14ac:dyDescent="0.3">
      <c r="B12" s="190"/>
      <c r="C12" s="240" t="s">
        <v>128</v>
      </c>
      <c r="D12" s="241" t="s">
        <v>162</v>
      </c>
      <c r="E12" s="248">
        <v>8504.4750000000004</v>
      </c>
      <c r="F12" s="244">
        <v>7333.2</v>
      </c>
      <c r="G12" s="244">
        <v>9675.75</v>
      </c>
      <c r="H12" s="245">
        <v>916.65</v>
      </c>
      <c r="I12" s="244">
        <v>1563.3975</v>
      </c>
      <c r="J12" s="244">
        <v>0</v>
      </c>
      <c r="K12" s="244">
        <v>580.54499999999996</v>
      </c>
      <c r="L12" s="245">
        <v>2546.25</v>
      </c>
      <c r="M12" s="246">
        <v>4990.6499999999996</v>
      </c>
      <c r="N12" s="248">
        <v>560.17499999999995</v>
      </c>
      <c r="O12" s="244">
        <v>5194.3499999999995</v>
      </c>
      <c r="P12" s="245">
        <v>6314.7</v>
      </c>
      <c r="Q12" s="248">
        <v>560.17499999999995</v>
      </c>
      <c r="R12" s="245">
        <v>1731.45</v>
      </c>
      <c r="S12" s="245">
        <v>814.8</v>
      </c>
      <c r="T12" s="245">
        <v>0</v>
      </c>
      <c r="U12" s="191"/>
    </row>
    <row r="13" spans="2:21" x14ac:dyDescent="0.3">
      <c r="B13" s="190"/>
      <c r="C13" s="249" t="s">
        <v>128</v>
      </c>
      <c r="D13" s="250" t="s">
        <v>334</v>
      </c>
      <c r="E13" s="251">
        <v>10694.25</v>
      </c>
      <c r="F13" s="252">
        <v>9675.75</v>
      </c>
      <c r="G13" s="252">
        <v>11712.75</v>
      </c>
      <c r="H13" s="253">
        <v>1069.425</v>
      </c>
      <c r="I13" s="252">
        <v>1894.4099999999999</v>
      </c>
      <c r="J13" s="252">
        <v>0</v>
      </c>
      <c r="K13" s="252">
        <v>631.47</v>
      </c>
      <c r="L13" s="253">
        <v>3157.35</v>
      </c>
      <c r="M13" s="254">
        <v>5296.2</v>
      </c>
      <c r="N13" s="248">
        <v>662.02499999999998</v>
      </c>
      <c r="O13" s="252">
        <v>6416.55</v>
      </c>
      <c r="P13" s="253">
        <v>8453.5499999999993</v>
      </c>
      <c r="Q13" s="248">
        <v>662.02499999999998</v>
      </c>
      <c r="R13" s="245">
        <v>1833.3</v>
      </c>
      <c r="S13" s="253">
        <v>916.65</v>
      </c>
      <c r="T13" s="253">
        <v>0</v>
      </c>
      <c r="U13" s="191"/>
    </row>
    <row r="14" spans="2:21" x14ac:dyDescent="0.3">
      <c r="B14" s="190"/>
      <c r="C14" s="240" t="s">
        <v>102</v>
      </c>
      <c r="D14" s="241" t="s">
        <v>333</v>
      </c>
      <c r="E14" s="242">
        <v>5347.125</v>
      </c>
      <c r="F14" s="243">
        <v>2851.7999999999997</v>
      </c>
      <c r="G14" s="244">
        <v>5398.05</v>
      </c>
      <c r="H14" s="245">
        <v>509.25</v>
      </c>
      <c r="I14" s="244">
        <v>870.8175</v>
      </c>
      <c r="J14" s="244">
        <v>0</v>
      </c>
      <c r="K14" s="244">
        <v>325.91999999999996</v>
      </c>
      <c r="L14" s="245">
        <v>0</v>
      </c>
      <c r="M14" s="246">
        <v>3972.1499999999996</v>
      </c>
      <c r="N14" s="242">
        <v>254.625</v>
      </c>
      <c r="O14" s="244">
        <v>1324.05</v>
      </c>
      <c r="P14" s="245">
        <v>2546.25</v>
      </c>
      <c r="Q14" s="242">
        <v>254.625</v>
      </c>
      <c r="R14" s="247">
        <v>1935.1499999999999</v>
      </c>
      <c r="S14" s="245">
        <v>1018.5</v>
      </c>
      <c r="T14" s="245">
        <v>2037</v>
      </c>
      <c r="U14" s="191"/>
    </row>
    <row r="15" spans="2:21" x14ac:dyDescent="0.3">
      <c r="B15" s="190"/>
      <c r="C15" s="240" t="s">
        <v>102</v>
      </c>
      <c r="D15" s="241" t="s">
        <v>162</v>
      </c>
      <c r="E15" s="248">
        <v>5805.45</v>
      </c>
      <c r="F15" s="244">
        <v>3361.0499999999997</v>
      </c>
      <c r="G15" s="244">
        <v>7129.5</v>
      </c>
      <c r="H15" s="245">
        <v>712.94999999999993</v>
      </c>
      <c r="I15" s="244">
        <v>1049.0550000000001</v>
      </c>
      <c r="J15" s="244">
        <v>0</v>
      </c>
      <c r="K15" s="244">
        <v>458.32499999999999</v>
      </c>
      <c r="L15" s="245">
        <v>0</v>
      </c>
      <c r="M15" s="246">
        <v>4175.8499999999995</v>
      </c>
      <c r="N15" s="248">
        <v>356.47499999999997</v>
      </c>
      <c r="O15" s="244">
        <v>3666.6</v>
      </c>
      <c r="P15" s="245">
        <v>4888.8</v>
      </c>
      <c r="Q15" s="248">
        <v>356.47499999999997</v>
      </c>
      <c r="R15" s="245">
        <v>2037</v>
      </c>
      <c r="S15" s="245">
        <v>1120.3499999999999</v>
      </c>
      <c r="T15" s="245">
        <v>3055.5</v>
      </c>
      <c r="U15" s="191"/>
    </row>
    <row r="16" spans="2:21" x14ac:dyDescent="0.3">
      <c r="B16" s="190"/>
      <c r="C16" s="249" t="s">
        <v>102</v>
      </c>
      <c r="D16" s="250" t="s">
        <v>334</v>
      </c>
      <c r="E16" s="251">
        <v>6161.9250000000002</v>
      </c>
      <c r="F16" s="252">
        <v>3870.2999999999997</v>
      </c>
      <c r="G16" s="252">
        <v>7944.2999999999993</v>
      </c>
      <c r="H16" s="253">
        <v>916.65</v>
      </c>
      <c r="I16" s="252">
        <v>1247.6624999999999</v>
      </c>
      <c r="J16" s="252">
        <v>0</v>
      </c>
      <c r="K16" s="252">
        <v>519.43499999999995</v>
      </c>
      <c r="L16" s="253">
        <v>0</v>
      </c>
      <c r="M16" s="254">
        <v>4277.7</v>
      </c>
      <c r="N16" s="251">
        <v>458.32499999999999</v>
      </c>
      <c r="O16" s="252">
        <v>4786.95</v>
      </c>
      <c r="P16" s="253">
        <v>6314.7</v>
      </c>
      <c r="Q16" s="251">
        <v>458.32499999999999</v>
      </c>
      <c r="R16" s="253">
        <v>2138.85</v>
      </c>
      <c r="S16" s="253">
        <v>1222.2</v>
      </c>
      <c r="T16" s="253">
        <v>4074</v>
      </c>
      <c r="U16" s="191"/>
    </row>
    <row r="17" spans="2:21" x14ac:dyDescent="0.3">
      <c r="B17" s="197"/>
      <c r="C17" s="198"/>
      <c r="D17" s="198"/>
      <c r="E17" s="198"/>
      <c r="F17" s="198"/>
      <c r="G17" s="198"/>
      <c r="H17" s="198"/>
      <c r="I17" s="198"/>
      <c r="J17" s="198"/>
      <c r="K17" s="198"/>
      <c r="L17" s="198"/>
      <c r="M17" s="198"/>
      <c r="N17" s="198"/>
      <c r="O17" s="198"/>
      <c r="P17" s="198"/>
      <c r="Q17" s="198"/>
      <c r="R17" s="198"/>
      <c r="S17" s="198"/>
      <c r="T17" s="198"/>
      <c r="U17" s="199"/>
    </row>
  </sheetData>
  <sheetProtection algorithmName="SHA-512" hashValue="AsIzV6ugjnohuJlWXIpM2KauCjIrL7/KJD9LF7NEIzQUtM0JZR7PXFKsmxoGiTtwmhsnmGnVScbN9Eq5AFVNfA==" saltValue="zk7Jk5i9osDXn6m61Nb8/A==" spinCount="100000" sheet="1" objects="1" scenarios="1" selectLockedCells="1" selectUnlockedCells="1"/>
  <mergeCells count="2">
    <mergeCell ref="T3:T4"/>
    <mergeCell ref="S3:S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Q52"/>
  <sheetViews>
    <sheetView zoomScale="50" zoomScaleNormal="50" workbookViewId="0">
      <pane xSplit="4" topLeftCell="P1" activePane="topRight" state="frozen"/>
      <selection pane="topRight" activeCell="S26" sqref="S26"/>
    </sheetView>
  </sheetViews>
  <sheetFormatPr defaultColWidth="9.109375" defaultRowHeight="14.4" x14ac:dyDescent="0.3"/>
  <cols>
    <col min="1" max="2" width="9.109375" style="200"/>
    <col min="3" max="3" width="7" style="200" customWidth="1"/>
    <col min="4" max="4" width="67.88671875" style="200" customWidth="1"/>
    <col min="5" max="7" width="20.6640625" style="200" customWidth="1"/>
    <col min="8" max="18" width="15.88671875" style="200" customWidth="1"/>
    <col min="19" max="19" width="120.33203125" style="305" customWidth="1"/>
    <col min="20" max="20" width="123.6640625" style="305" customWidth="1"/>
    <col min="21" max="21" width="23.33203125" style="200" customWidth="1"/>
    <col min="22" max="22" width="18.44140625" style="200" customWidth="1"/>
    <col min="23" max="23" width="18.33203125" style="200" customWidth="1"/>
    <col min="24" max="24" width="29.44140625" style="200" customWidth="1"/>
    <col min="25" max="25" width="38.6640625" style="200" customWidth="1"/>
    <col min="26" max="26" width="27" style="200" customWidth="1"/>
    <col min="27" max="27" width="19" style="200" customWidth="1"/>
    <col min="28" max="28" width="18.44140625" style="200" customWidth="1"/>
    <col min="29" max="29" width="17.33203125" style="200" customWidth="1"/>
    <col min="30" max="30" width="25.44140625" style="200" customWidth="1"/>
    <col min="31" max="31" width="17.6640625" style="200" customWidth="1"/>
    <col min="32" max="32" width="63.44140625" style="200" customWidth="1"/>
    <col min="33" max="33" width="25.33203125" style="200" customWidth="1"/>
    <col min="34" max="34" width="32.33203125" style="200" customWidth="1"/>
    <col min="35" max="35" width="30.33203125" style="200" customWidth="1"/>
    <col min="36" max="43" width="16.88671875" style="200" bestFit="1" customWidth="1"/>
    <col min="44" max="16384" width="9.109375" style="200"/>
  </cols>
  <sheetData>
    <row r="2" spans="2:21" x14ac:dyDescent="0.3">
      <c r="B2" s="187"/>
      <c r="C2" s="188"/>
      <c r="D2" s="188"/>
      <c r="E2" s="188"/>
      <c r="F2" s="188"/>
      <c r="G2" s="188"/>
      <c r="H2" s="188"/>
      <c r="I2" s="188"/>
      <c r="J2" s="188"/>
      <c r="K2" s="188"/>
      <c r="L2" s="188"/>
      <c r="M2" s="188"/>
      <c r="N2" s="188"/>
      <c r="O2" s="188"/>
      <c r="P2" s="188"/>
      <c r="Q2" s="188"/>
      <c r="R2" s="188"/>
      <c r="S2" s="294"/>
      <c r="T2" s="294"/>
      <c r="U2" s="208"/>
    </row>
    <row r="3" spans="2:21" ht="36" x14ac:dyDescent="0.35">
      <c r="B3" s="190"/>
      <c r="C3" s="130"/>
      <c r="D3" s="319" t="s">
        <v>407</v>
      </c>
      <c r="E3" s="130"/>
      <c r="F3" s="130"/>
      <c r="G3" s="130"/>
      <c r="H3" s="130"/>
      <c r="I3" s="130"/>
      <c r="J3" s="130"/>
      <c r="K3" s="130"/>
      <c r="L3" s="130"/>
      <c r="M3" s="130"/>
      <c r="N3" s="130"/>
      <c r="O3" s="130"/>
      <c r="P3" s="130"/>
      <c r="Q3" s="130"/>
      <c r="R3" s="130"/>
      <c r="S3" s="231"/>
      <c r="T3" s="231"/>
      <c r="U3" s="191"/>
    </row>
    <row r="4" spans="2:21" ht="37.5" customHeight="1" x14ac:dyDescent="0.35">
      <c r="B4" s="190"/>
      <c r="C4" s="130"/>
      <c r="D4" s="308"/>
      <c r="E4" s="231"/>
      <c r="F4" s="231"/>
      <c r="G4" s="231"/>
      <c r="H4" s="363" t="s">
        <v>22</v>
      </c>
      <c r="I4" s="364"/>
      <c r="J4" s="364"/>
      <c r="K4" s="364"/>
      <c r="L4" s="365"/>
      <c r="M4" s="363" t="s">
        <v>26</v>
      </c>
      <c r="N4" s="364"/>
      <c r="O4" s="364"/>
      <c r="P4" s="364"/>
      <c r="Q4" s="365"/>
      <c r="R4" s="120" t="s">
        <v>34</v>
      </c>
      <c r="S4" s="231"/>
      <c r="T4" s="231"/>
      <c r="U4" s="191"/>
    </row>
    <row r="5" spans="2:21" ht="36" x14ac:dyDescent="0.3">
      <c r="B5" s="190"/>
      <c r="C5" s="130"/>
      <c r="D5" s="4" t="s">
        <v>8</v>
      </c>
      <c r="E5" s="281" t="s">
        <v>48</v>
      </c>
      <c r="F5" s="281" t="s">
        <v>49</v>
      </c>
      <c r="G5" s="281" t="s">
        <v>19</v>
      </c>
      <c r="H5" s="119">
        <v>2015</v>
      </c>
      <c r="I5" s="119">
        <v>2020</v>
      </c>
      <c r="J5" s="119">
        <v>2030</v>
      </c>
      <c r="K5" s="119">
        <v>2040</v>
      </c>
      <c r="L5" s="120">
        <v>2050</v>
      </c>
      <c r="M5" s="119">
        <v>2015</v>
      </c>
      <c r="N5" s="119">
        <v>2020</v>
      </c>
      <c r="O5" s="119">
        <v>2030</v>
      </c>
      <c r="P5" s="119">
        <v>2040</v>
      </c>
      <c r="Q5" s="120">
        <v>2050</v>
      </c>
      <c r="R5" s="120" t="s">
        <v>201</v>
      </c>
      <c r="S5" s="7" t="s">
        <v>374</v>
      </c>
      <c r="T5" s="7" t="s">
        <v>36</v>
      </c>
      <c r="U5" s="191"/>
    </row>
    <row r="6" spans="2:21" ht="28.5" customHeight="1" x14ac:dyDescent="0.35">
      <c r="B6" s="190"/>
      <c r="C6" s="130"/>
      <c r="D6" s="2" t="s">
        <v>9</v>
      </c>
      <c r="E6" s="307">
        <v>4</v>
      </c>
      <c r="F6" s="307">
        <v>1</v>
      </c>
      <c r="G6" s="307">
        <v>18</v>
      </c>
      <c r="H6" s="3">
        <v>5092.5</v>
      </c>
      <c r="I6" s="3">
        <v>4892.7173076923073</v>
      </c>
      <c r="J6" s="3">
        <v>3914.1738461538457</v>
      </c>
      <c r="K6" s="3">
        <v>3914.1738461538457</v>
      </c>
      <c r="L6" s="3">
        <v>3914.1738461538457</v>
      </c>
      <c r="M6" s="3">
        <v>305.55</v>
      </c>
      <c r="N6" s="3">
        <v>293.56303846153844</v>
      </c>
      <c r="O6" s="3">
        <v>234.85043076923077</v>
      </c>
      <c r="P6" s="3">
        <v>234.85043076923077</v>
      </c>
      <c r="Q6" s="3">
        <v>234.85043076923077</v>
      </c>
      <c r="R6" s="278">
        <v>101.85</v>
      </c>
      <c r="S6" s="295" t="s">
        <v>360</v>
      </c>
      <c r="T6" s="376" t="s">
        <v>341</v>
      </c>
      <c r="U6" s="191"/>
    </row>
    <row r="7" spans="2:21" ht="30.75" customHeight="1" x14ac:dyDescent="0.35">
      <c r="B7" s="190"/>
      <c r="C7" s="130"/>
      <c r="D7" s="2" t="s">
        <v>113</v>
      </c>
      <c r="E7" s="307">
        <v>4</v>
      </c>
      <c r="F7" s="307">
        <v>1</v>
      </c>
      <c r="G7" s="307">
        <v>20</v>
      </c>
      <c r="H7" s="3">
        <v>9166.5</v>
      </c>
      <c r="I7" s="3">
        <v>8966.7173076923063</v>
      </c>
      <c r="J7" s="3">
        <v>7988.1738461538453</v>
      </c>
      <c r="K7" s="3">
        <v>7988.1738461538453</v>
      </c>
      <c r="L7" s="3">
        <v>7988.1738461538453</v>
      </c>
      <c r="M7" s="3">
        <v>305.55</v>
      </c>
      <c r="N7" s="3">
        <v>293.56303846153844</v>
      </c>
      <c r="O7" s="3">
        <v>234.85043076923077</v>
      </c>
      <c r="P7" s="3">
        <v>234.85043076923077</v>
      </c>
      <c r="Q7" s="3">
        <v>234.85043076923077</v>
      </c>
      <c r="R7" s="278">
        <v>101.85</v>
      </c>
      <c r="S7" s="295" t="s">
        <v>388</v>
      </c>
      <c r="T7" s="377"/>
      <c r="U7" s="191"/>
    </row>
    <row r="8" spans="2:21" ht="59.1" customHeight="1" x14ac:dyDescent="0.35">
      <c r="B8" s="190"/>
      <c r="C8" s="130"/>
      <c r="D8" s="2" t="s">
        <v>202</v>
      </c>
      <c r="E8" s="307">
        <v>3</v>
      </c>
      <c r="F8" s="307">
        <v>1</v>
      </c>
      <c r="G8" s="307">
        <v>15</v>
      </c>
      <c r="H8" s="3">
        <v>6365.625</v>
      </c>
      <c r="I8" s="3">
        <v>6165.8423076923073</v>
      </c>
      <c r="J8" s="3">
        <v>5187.2988461538462</v>
      </c>
      <c r="K8" s="3">
        <v>5187.2988461538462</v>
      </c>
      <c r="L8" s="3">
        <v>5187.2988461538462</v>
      </c>
      <c r="M8" s="3">
        <v>305.55</v>
      </c>
      <c r="N8" s="3">
        <v>293.56303846153844</v>
      </c>
      <c r="O8" s="3">
        <v>234.85043076923077</v>
      </c>
      <c r="P8" s="3">
        <v>234.85043076923077</v>
      </c>
      <c r="Q8" s="3">
        <v>234.85043076923077</v>
      </c>
      <c r="R8" s="278">
        <v>152.77500000000001</v>
      </c>
      <c r="S8" s="288" t="s">
        <v>375</v>
      </c>
      <c r="T8" s="378" t="s">
        <v>382</v>
      </c>
      <c r="U8" s="191"/>
    </row>
    <row r="9" spans="2:21" s="233" customFormat="1" ht="75" customHeight="1" x14ac:dyDescent="0.35">
      <c r="B9" s="236"/>
      <c r="C9" s="237"/>
      <c r="D9" s="2" t="s">
        <v>343</v>
      </c>
      <c r="E9" s="307">
        <v>3</v>
      </c>
      <c r="F9" s="307">
        <v>1</v>
      </c>
      <c r="G9" s="307">
        <v>15</v>
      </c>
      <c r="H9" s="3">
        <v>6365.625</v>
      </c>
      <c r="I9" s="3">
        <v>6165.8423076923073</v>
      </c>
      <c r="J9" s="3">
        <v>5187.2988461538462</v>
      </c>
      <c r="K9" s="3">
        <v>5187.2988461538462</v>
      </c>
      <c r="L9" s="3">
        <v>5187.2988461538462</v>
      </c>
      <c r="M9" s="3">
        <v>305.55</v>
      </c>
      <c r="N9" s="3">
        <v>293.56303846153844</v>
      </c>
      <c r="O9" s="3">
        <v>234.85043076923077</v>
      </c>
      <c r="P9" s="3">
        <v>234.85043076923077</v>
      </c>
      <c r="Q9" s="3">
        <v>234.85043076923077</v>
      </c>
      <c r="R9" s="278">
        <v>190.96875</v>
      </c>
      <c r="S9" s="283" t="s">
        <v>380</v>
      </c>
      <c r="T9" s="379"/>
      <c r="U9" s="191"/>
    </row>
    <row r="10" spans="2:21" ht="84.75" customHeight="1" x14ac:dyDescent="0.35">
      <c r="B10" s="190"/>
      <c r="C10" s="130"/>
      <c r="D10" s="2" t="s">
        <v>114</v>
      </c>
      <c r="E10" s="307">
        <v>3</v>
      </c>
      <c r="F10" s="307">
        <v>1</v>
      </c>
      <c r="G10" s="307">
        <v>15</v>
      </c>
      <c r="H10" s="3">
        <v>6658.1093881350562</v>
      </c>
      <c r="I10" s="3">
        <v>6446.3397342105563</v>
      </c>
      <c r="J10" s="3">
        <v>5479.7832342889023</v>
      </c>
      <c r="K10" s="3">
        <v>5479.7832342889023</v>
      </c>
      <c r="L10" s="3">
        <v>5479.7832342889023</v>
      </c>
      <c r="M10" s="3">
        <v>305.55</v>
      </c>
      <c r="N10" s="3">
        <v>293.56303843019998</v>
      </c>
      <c r="O10" s="3">
        <v>234.85043076923077</v>
      </c>
      <c r="P10" s="3">
        <v>234.85043076923077</v>
      </c>
      <c r="Q10" s="3">
        <v>234.85043076923077</v>
      </c>
      <c r="R10" s="3">
        <v>218.97749999999999</v>
      </c>
      <c r="S10" s="296" t="s">
        <v>376</v>
      </c>
      <c r="T10" s="297" t="s">
        <v>389</v>
      </c>
      <c r="U10" s="191"/>
    </row>
    <row r="11" spans="2:21" ht="35.25" customHeight="1" x14ac:dyDescent="0.35">
      <c r="B11" s="190"/>
      <c r="C11" s="130"/>
      <c r="D11" s="2" t="s">
        <v>115</v>
      </c>
      <c r="E11" s="307">
        <v>3</v>
      </c>
      <c r="F11" s="307">
        <v>1</v>
      </c>
      <c r="G11" s="307">
        <v>15</v>
      </c>
      <c r="H11" s="3">
        <v>5629.2494999999999</v>
      </c>
      <c r="I11" s="3">
        <v>5417.4798460754992</v>
      </c>
      <c r="J11" s="3">
        <v>4450.9233461538461</v>
      </c>
      <c r="K11" s="3">
        <v>4450.9233461538461</v>
      </c>
      <c r="L11" s="3">
        <v>4450.9233461538461</v>
      </c>
      <c r="M11" s="3">
        <v>472.72632884615382</v>
      </c>
      <c r="N11" s="3">
        <v>460.73936727635379</v>
      </c>
      <c r="O11" s="3">
        <v>402.02675961538461</v>
      </c>
      <c r="P11" s="3">
        <v>402.02675961538461</v>
      </c>
      <c r="Q11" s="3">
        <v>402.02675961538461</v>
      </c>
      <c r="R11" s="3">
        <v>152.77500000000001</v>
      </c>
      <c r="S11" s="296" t="s">
        <v>377</v>
      </c>
      <c r="T11" s="297" t="s">
        <v>378</v>
      </c>
      <c r="U11" s="191"/>
    </row>
    <row r="12" spans="2:21" ht="18.899999999999999" customHeight="1" x14ac:dyDescent="0.35">
      <c r="B12" s="190"/>
      <c r="C12" s="130"/>
      <c r="D12" s="2" t="s">
        <v>367</v>
      </c>
      <c r="E12" s="307">
        <v>1.5</v>
      </c>
      <c r="F12" s="307">
        <v>1.5</v>
      </c>
      <c r="G12" s="307">
        <v>15</v>
      </c>
      <c r="H12" s="3">
        <v>231.1995</v>
      </c>
      <c r="I12" s="3">
        <v>231.1995</v>
      </c>
      <c r="J12" s="3">
        <v>231.1995</v>
      </c>
      <c r="K12" s="3">
        <v>231.1995</v>
      </c>
      <c r="L12" s="3">
        <v>231.1995</v>
      </c>
      <c r="M12" s="3">
        <v>115.09049999999999</v>
      </c>
      <c r="N12" s="3">
        <v>115.09049999999999</v>
      </c>
      <c r="O12" s="3">
        <v>115.09049999999999</v>
      </c>
      <c r="P12" s="3">
        <v>115.09049999999999</v>
      </c>
      <c r="Q12" s="3">
        <v>115.09049999999999</v>
      </c>
      <c r="R12" s="278">
        <v>101.85</v>
      </c>
      <c r="S12" s="298"/>
      <c r="T12" s="298"/>
      <c r="U12" s="191"/>
    </row>
    <row r="13" spans="2:21" ht="18.899999999999999" customHeight="1" x14ac:dyDescent="0.35">
      <c r="B13" s="190"/>
      <c r="C13" s="130"/>
      <c r="D13" s="2" t="s">
        <v>12</v>
      </c>
      <c r="E13" s="307">
        <v>1</v>
      </c>
      <c r="F13" s="307">
        <v>1</v>
      </c>
      <c r="G13" s="307">
        <v>15</v>
      </c>
      <c r="H13" s="3"/>
      <c r="I13" s="3"/>
      <c r="J13" s="3"/>
      <c r="K13" s="3"/>
      <c r="L13" s="3"/>
      <c r="M13" s="3">
        <v>763.875</v>
      </c>
      <c r="N13" s="3">
        <v>763.875</v>
      </c>
      <c r="O13" s="3">
        <v>763.875</v>
      </c>
      <c r="P13" s="3">
        <v>763.875</v>
      </c>
      <c r="Q13" s="3">
        <v>763.875</v>
      </c>
      <c r="R13" s="278">
        <v>101.85</v>
      </c>
      <c r="S13" s="293" t="s">
        <v>40</v>
      </c>
      <c r="T13" s="298"/>
      <c r="U13" s="191"/>
    </row>
    <row r="14" spans="2:21" ht="18.75" customHeight="1" x14ac:dyDescent="0.35">
      <c r="B14" s="190"/>
      <c r="C14" s="130"/>
      <c r="D14" s="2" t="s">
        <v>27</v>
      </c>
      <c r="E14" s="307">
        <v>3</v>
      </c>
      <c r="F14" s="307">
        <v>1</v>
      </c>
      <c r="G14" s="307">
        <v>15</v>
      </c>
      <c r="H14" s="3"/>
      <c r="I14" s="3"/>
      <c r="J14" s="3"/>
      <c r="K14" s="3"/>
      <c r="L14" s="3"/>
      <c r="M14" s="3"/>
      <c r="N14" s="3"/>
      <c r="O14" s="3"/>
      <c r="P14" s="3"/>
      <c r="Q14" s="3"/>
      <c r="R14" s="278">
        <v>101.85</v>
      </c>
      <c r="S14" s="298"/>
      <c r="T14" s="299"/>
      <c r="U14" s="191"/>
    </row>
    <row r="15" spans="2:21" ht="48.75" customHeight="1" x14ac:dyDescent="0.35">
      <c r="B15" s="190"/>
      <c r="C15" s="130"/>
      <c r="D15" s="2" t="s">
        <v>119</v>
      </c>
      <c r="E15" s="307">
        <v>3</v>
      </c>
      <c r="F15" s="307">
        <v>1</v>
      </c>
      <c r="G15" s="307">
        <v>18</v>
      </c>
      <c r="H15" s="3">
        <v>848.75</v>
      </c>
      <c r="I15" s="3">
        <v>815.45288461538451</v>
      </c>
      <c r="J15" s="3">
        <v>652.36230769230758</v>
      </c>
      <c r="K15" s="3">
        <v>652.36230769230758</v>
      </c>
      <c r="L15" s="3">
        <v>652.36230769230758</v>
      </c>
      <c r="M15" s="3">
        <v>305.55</v>
      </c>
      <c r="N15" s="3">
        <v>293.56303846153844</v>
      </c>
      <c r="O15" s="3">
        <v>234.85043076923077</v>
      </c>
      <c r="P15" s="3">
        <v>234.85043076923077</v>
      </c>
      <c r="Q15" s="3">
        <v>234.85043076923077</v>
      </c>
      <c r="R15" s="3">
        <v>16.975000000000001</v>
      </c>
      <c r="S15" s="300" t="s">
        <v>379</v>
      </c>
      <c r="T15" s="300" t="s">
        <v>256</v>
      </c>
      <c r="U15" s="191"/>
    </row>
    <row r="16" spans="2:21" ht="18.899999999999999" customHeight="1" x14ac:dyDescent="0.35">
      <c r="B16" s="190"/>
      <c r="C16" s="130"/>
      <c r="D16" s="2" t="s">
        <v>116</v>
      </c>
      <c r="E16" s="307">
        <v>4</v>
      </c>
      <c r="F16" s="307">
        <v>1</v>
      </c>
      <c r="G16" s="307">
        <v>18</v>
      </c>
      <c r="H16" s="3">
        <v>7721.2294207910172</v>
      </c>
      <c r="I16" s="3">
        <v>7521.4467284833245</v>
      </c>
      <c r="J16" s="3">
        <v>6542.9032669448634</v>
      </c>
      <c r="K16" s="3">
        <v>6542.9032669448634</v>
      </c>
      <c r="L16" s="3">
        <v>6542.9032669448634</v>
      </c>
      <c r="M16" s="3">
        <v>567.58312008213647</v>
      </c>
      <c r="N16" s="3">
        <v>567.33868008213642</v>
      </c>
      <c r="O16" s="3">
        <v>496.88355085136726</v>
      </c>
      <c r="P16" s="3">
        <v>496.88355085136726</v>
      </c>
      <c r="Q16" s="3">
        <v>496.88355085136726</v>
      </c>
      <c r="R16" s="3">
        <v>152.77500000000001</v>
      </c>
      <c r="S16" s="375" t="s">
        <v>377</v>
      </c>
      <c r="T16" s="375" t="s">
        <v>361</v>
      </c>
      <c r="U16" s="191"/>
    </row>
    <row r="17" spans="2:43" ht="18.899999999999999" customHeight="1" x14ac:dyDescent="0.35">
      <c r="B17" s="190"/>
      <c r="C17" s="130"/>
      <c r="D17" s="2" t="s">
        <v>117</v>
      </c>
      <c r="E17" s="307">
        <v>1</v>
      </c>
      <c r="F17" s="307">
        <v>1</v>
      </c>
      <c r="G17" s="307">
        <v>15</v>
      </c>
      <c r="H17" s="3">
        <v>2628.7294207910172</v>
      </c>
      <c r="I17" s="3">
        <v>2628.7294207910172</v>
      </c>
      <c r="J17" s="3">
        <v>2628.7294207910172</v>
      </c>
      <c r="K17" s="3">
        <v>2628.7294207910172</v>
      </c>
      <c r="L17" s="3">
        <v>2628.7294207910172</v>
      </c>
      <c r="M17" s="3">
        <v>1025.9081200821365</v>
      </c>
      <c r="N17" s="3">
        <v>1025.9081200821365</v>
      </c>
      <c r="O17" s="3">
        <v>1025.9081200821365</v>
      </c>
      <c r="P17" s="3">
        <v>1025.9081200821365</v>
      </c>
      <c r="Q17" s="3">
        <v>1025.9081200821408</v>
      </c>
      <c r="R17" s="3">
        <v>152.77500000000001</v>
      </c>
      <c r="S17" s="375"/>
      <c r="T17" s="375"/>
      <c r="U17" s="191"/>
    </row>
    <row r="18" spans="2:43" ht="18.899999999999999" customHeight="1" x14ac:dyDescent="0.35">
      <c r="B18" s="190"/>
      <c r="C18" s="130"/>
      <c r="D18" s="2" t="s">
        <v>118</v>
      </c>
      <c r="E18" s="307">
        <v>1.5</v>
      </c>
      <c r="F18" s="307">
        <v>1.5</v>
      </c>
      <c r="G18" s="307">
        <v>15</v>
      </c>
      <c r="H18" s="3">
        <v>2859.9289207910174</v>
      </c>
      <c r="I18" s="3">
        <v>2859.9289207910174</v>
      </c>
      <c r="J18" s="3">
        <v>2859.9289207910174</v>
      </c>
      <c r="K18" s="3">
        <v>2859.9289207910174</v>
      </c>
      <c r="L18" s="3">
        <v>2859.9289207910174</v>
      </c>
      <c r="M18" s="3">
        <v>295.23827005646876</v>
      </c>
      <c r="N18" s="3">
        <v>295.23827005646876</v>
      </c>
      <c r="O18" s="3">
        <v>295.23827005646876</v>
      </c>
      <c r="P18" s="3">
        <v>295.23827005646876</v>
      </c>
      <c r="Q18" s="3">
        <v>295.23827005646876</v>
      </c>
      <c r="R18" s="3">
        <v>152.77500000000001</v>
      </c>
      <c r="S18" s="375"/>
      <c r="T18" s="375"/>
      <c r="U18" s="191"/>
    </row>
    <row r="19" spans="2:43" ht="18.899999999999999" customHeight="1" x14ac:dyDescent="0.35">
      <c r="B19" s="190"/>
      <c r="C19" s="130"/>
      <c r="D19" s="2" t="s">
        <v>13</v>
      </c>
      <c r="E19" s="366" t="s">
        <v>37</v>
      </c>
      <c r="F19" s="367"/>
      <c r="G19" s="307">
        <v>15</v>
      </c>
      <c r="H19" s="380" t="s">
        <v>37</v>
      </c>
      <c r="I19" s="381"/>
      <c r="J19" s="381"/>
      <c r="K19" s="381"/>
      <c r="L19" s="382"/>
      <c r="M19" s="3"/>
      <c r="N19" s="3"/>
      <c r="O19" s="3"/>
      <c r="P19" s="3"/>
      <c r="Q19" s="3"/>
      <c r="R19" s="278">
        <v>101.85</v>
      </c>
      <c r="S19" s="298"/>
      <c r="T19" s="298"/>
      <c r="U19" s="191"/>
    </row>
    <row r="20" spans="2:43" ht="18.899999999999999" customHeight="1" x14ac:dyDescent="0.35">
      <c r="B20" s="190"/>
      <c r="C20" s="130"/>
      <c r="D20" s="2" t="s">
        <v>15</v>
      </c>
      <c r="E20" s="368"/>
      <c r="F20" s="369"/>
      <c r="G20" s="307">
        <v>15</v>
      </c>
      <c r="H20" s="383"/>
      <c r="I20" s="384"/>
      <c r="J20" s="384"/>
      <c r="K20" s="384"/>
      <c r="L20" s="385"/>
      <c r="M20" s="3"/>
      <c r="N20" s="3"/>
      <c r="O20" s="3"/>
      <c r="P20" s="3"/>
      <c r="Q20" s="3"/>
      <c r="R20" s="278">
        <v>101.85</v>
      </c>
      <c r="S20" s="298"/>
      <c r="T20" s="298"/>
      <c r="U20" s="191"/>
    </row>
    <row r="21" spans="2:43" ht="18.899999999999999" customHeight="1" x14ac:dyDescent="0.35">
      <c r="B21" s="190"/>
      <c r="C21" s="130"/>
      <c r="D21" s="2" t="s">
        <v>394</v>
      </c>
      <c r="E21" s="370"/>
      <c r="F21" s="371"/>
      <c r="G21" s="307">
        <v>15</v>
      </c>
      <c r="H21" s="386"/>
      <c r="I21" s="387"/>
      <c r="J21" s="387"/>
      <c r="K21" s="387"/>
      <c r="L21" s="388"/>
      <c r="M21" s="3"/>
      <c r="N21" s="3"/>
      <c r="O21" s="3"/>
      <c r="P21" s="3"/>
      <c r="Q21" s="3"/>
      <c r="R21" s="278">
        <v>152.77500000000001</v>
      </c>
      <c r="S21" s="332" t="s">
        <v>395</v>
      </c>
      <c r="T21" s="301" t="s">
        <v>381</v>
      </c>
      <c r="U21" s="191"/>
    </row>
    <row r="22" spans="2:43" x14ac:dyDescent="0.3">
      <c r="B22" s="190"/>
      <c r="C22" s="130"/>
      <c r="D22" s="130"/>
      <c r="E22" s="130"/>
      <c r="F22" s="130"/>
      <c r="G22" s="228"/>
      <c r="H22" s="228"/>
      <c r="I22" s="228"/>
      <c r="J22" s="228"/>
      <c r="K22" s="228"/>
      <c r="L22" s="130"/>
      <c r="M22" s="130"/>
      <c r="N22" s="130"/>
      <c r="O22" s="130"/>
      <c r="P22" s="130"/>
      <c r="Q22" s="130"/>
      <c r="R22" s="130"/>
      <c r="S22" s="231"/>
      <c r="T22" s="231"/>
      <c r="U22" s="191"/>
    </row>
    <row r="23" spans="2:43" ht="18" x14ac:dyDescent="0.35">
      <c r="B23" s="190"/>
      <c r="C23" s="130"/>
      <c r="D23" s="227"/>
      <c r="E23" s="130"/>
      <c r="F23" s="130"/>
      <c r="G23" s="130"/>
      <c r="H23" s="130"/>
      <c r="I23" s="130"/>
      <c r="J23" s="130"/>
      <c r="K23" s="130"/>
      <c r="L23" s="130"/>
      <c r="M23" s="130"/>
      <c r="N23" s="130"/>
      <c r="O23" s="130"/>
      <c r="P23" s="130"/>
      <c r="Q23" s="130"/>
      <c r="R23" s="130"/>
      <c r="S23" s="231"/>
      <c r="T23" s="231"/>
      <c r="U23" s="191"/>
    </row>
    <row r="24" spans="2:43" ht="18" x14ac:dyDescent="0.3">
      <c r="B24" s="190"/>
      <c r="C24" s="130"/>
      <c r="D24" s="4" t="s">
        <v>342</v>
      </c>
      <c r="E24" s="281">
        <v>12</v>
      </c>
      <c r="F24" s="281">
        <v>15</v>
      </c>
      <c r="G24" s="281">
        <v>18</v>
      </c>
      <c r="H24" s="281">
        <v>24</v>
      </c>
      <c r="I24" s="281">
        <v>28</v>
      </c>
      <c r="J24" s="281">
        <v>32</v>
      </c>
      <c r="K24" s="281">
        <v>36</v>
      </c>
      <c r="L24" s="281">
        <v>40</v>
      </c>
      <c r="M24" s="281">
        <v>44</v>
      </c>
      <c r="N24" s="281">
        <v>48</v>
      </c>
      <c r="O24" s="281">
        <v>52</v>
      </c>
      <c r="P24" s="281">
        <v>56</v>
      </c>
      <c r="Q24" s="284">
        <v>60</v>
      </c>
      <c r="R24" s="363" t="s">
        <v>35</v>
      </c>
      <c r="S24" s="364"/>
      <c r="T24" s="302" t="s">
        <v>36</v>
      </c>
      <c r="U24" s="191"/>
    </row>
    <row r="25" spans="2:43" ht="17.25" customHeight="1" x14ac:dyDescent="0.35">
      <c r="B25" s="190"/>
      <c r="C25" s="130"/>
      <c r="D25" s="15" t="s">
        <v>13</v>
      </c>
      <c r="E25" s="116">
        <v>2007.93678571397</v>
      </c>
      <c r="F25" s="116">
        <v>2150.5165366485976</v>
      </c>
      <c r="G25" s="116">
        <v>2245.677355752186</v>
      </c>
      <c r="H25" s="116">
        <v>2572.1642520713285</v>
      </c>
      <c r="I25" s="116">
        <v>3260.0133684384673</v>
      </c>
      <c r="J25" s="116">
        <v>3725.7295639296772</v>
      </c>
      <c r="K25" s="116">
        <v>4191.4457594208861</v>
      </c>
      <c r="L25" s="116">
        <v>4657.161954912096</v>
      </c>
      <c r="M25" s="116">
        <v>5122.8781504033059</v>
      </c>
      <c r="N25" s="116">
        <v>5588.5943458945158</v>
      </c>
      <c r="O25" s="116">
        <v>6054.3105413857256</v>
      </c>
      <c r="P25" s="116">
        <v>6520.0267368769346</v>
      </c>
      <c r="Q25" s="116">
        <v>6985.7429323681445</v>
      </c>
      <c r="R25" s="279"/>
      <c r="S25" s="298"/>
      <c r="T25" s="298" t="s">
        <v>355</v>
      </c>
      <c r="U25" s="191"/>
    </row>
    <row r="26" spans="2:43" ht="18" x14ac:dyDescent="0.35">
      <c r="B26" s="190"/>
      <c r="C26" s="130"/>
      <c r="D26" s="2" t="s">
        <v>394</v>
      </c>
      <c r="E26" s="116">
        <v>2160.7117857139697</v>
      </c>
      <c r="F26" s="116">
        <v>2303.2915366485972</v>
      </c>
      <c r="G26" s="116">
        <v>2398.4523557521861</v>
      </c>
      <c r="H26" s="116">
        <v>2724.9392520713282</v>
      </c>
      <c r="I26" s="116">
        <v>3412.7883684384674</v>
      </c>
      <c r="J26" s="116">
        <v>3878.5045639296773</v>
      </c>
      <c r="K26" s="116">
        <v>4344.2207594208867</v>
      </c>
      <c r="L26" s="116">
        <v>4809.9369549120966</v>
      </c>
      <c r="M26" s="116">
        <v>5275.6531504033055</v>
      </c>
      <c r="N26" s="116">
        <v>5741.3693458945154</v>
      </c>
      <c r="O26" s="116">
        <v>6207.0855413857253</v>
      </c>
      <c r="P26" s="116">
        <v>6672.8017368769351</v>
      </c>
      <c r="Q26" s="116">
        <v>7138.517932368145</v>
      </c>
      <c r="R26" s="279"/>
      <c r="S26" s="298" t="s">
        <v>411</v>
      </c>
      <c r="T26" s="298" t="s">
        <v>362</v>
      </c>
      <c r="U26" s="191"/>
    </row>
    <row r="27" spans="2:43" ht="18" x14ac:dyDescent="0.35">
      <c r="B27" s="190"/>
      <c r="C27" s="130"/>
      <c r="D27" s="15" t="s">
        <v>15</v>
      </c>
      <c r="E27" s="116">
        <v>3312.0553026865614</v>
      </c>
      <c r="F27" s="116">
        <v>3396.3117818992196</v>
      </c>
      <c r="G27" s="116">
        <v>3480.5682611118768</v>
      </c>
      <c r="H27" s="116">
        <v>4235.457124188536</v>
      </c>
      <c r="I27" s="116">
        <v>4941.3666448866243</v>
      </c>
      <c r="J27" s="116">
        <v>5647.2761655847144</v>
      </c>
      <c r="K27" s="116">
        <v>6353.1856862828035</v>
      </c>
      <c r="L27" s="116">
        <v>7059.0952069808918</v>
      </c>
      <c r="M27" s="116">
        <v>7765.0047276789819</v>
      </c>
      <c r="N27" s="116">
        <v>8470.914248377072</v>
      </c>
      <c r="O27" s="116">
        <v>9176.8237690751612</v>
      </c>
      <c r="P27" s="116">
        <v>9882.7332897732522</v>
      </c>
      <c r="Q27" s="116">
        <v>10588.64281047134</v>
      </c>
      <c r="R27" s="279"/>
      <c r="S27" s="298"/>
      <c r="T27" s="298" t="s">
        <v>355</v>
      </c>
      <c r="U27" s="191"/>
    </row>
    <row r="28" spans="2:43" x14ac:dyDescent="0.3">
      <c r="B28" s="190"/>
      <c r="C28" s="130"/>
      <c r="D28" s="130"/>
      <c r="E28" s="130"/>
      <c r="F28" s="130"/>
      <c r="G28" s="130"/>
      <c r="H28" s="130"/>
      <c r="I28" s="130"/>
      <c r="J28" s="130"/>
      <c r="K28" s="130"/>
      <c r="L28" s="130"/>
      <c r="M28" s="130"/>
      <c r="N28" s="130"/>
      <c r="O28" s="130"/>
      <c r="P28" s="130"/>
      <c r="Q28" s="130"/>
      <c r="R28" s="130"/>
      <c r="S28" s="231"/>
      <c r="T28" s="231"/>
      <c r="U28" s="191"/>
    </row>
    <row r="29" spans="2:43" x14ac:dyDescent="0.3">
      <c r="B29" s="190"/>
      <c r="C29" s="130"/>
      <c r="D29" s="130"/>
      <c r="E29" s="130"/>
      <c r="F29" s="130"/>
      <c r="G29" s="130"/>
      <c r="H29" s="130"/>
      <c r="I29" s="130"/>
      <c r="J29" s="130"/>
      <c r="K29" s="130"/>
      <c r="L29" s="130"/>
      <c r="M29" s="130"/>
      <c r="N29" s="130"/>
      <c r="O29" s="130"/>
      <c r="P29" s="130"/>
      <c r="Q29" s="130"/>
      <c r="R29" s="130"/>
      <c r="S29" s="231"/>
      <c r="T29" s="231"/>
      <c r="U29" s="191"/>
    </row>
    <row r="30" spans="2:43" s="234" customFormat="1" x14ac:dyDescent="0.3">
      <c r="B30" s="238"/>
      <c r="C30" s="239"/>
      <c r="D30" s="130"/>
      <c r="E30" s="130"/>
      <c r="F30" s="130"/>
      <c r="G30" s="130"/>
      <c r="H30" s="130"/>
      <c r="I30" s="130"/>
      <c r="J30" s="130"/>
      <c r="K30" s="130"/>
      <c r="L30" s="130"/>
      <c r="M30" s="130"/>
      <c r="N30" s="130"/>
      <c r="O30" s="130"/>
      <c r="P30" s="130"/>
      <c r="Q30" s="130"/>
      <c r="R30" s="130"/>
      <c r="S30" s="231"/>
      <c r="T30" s="231"/>
      <c r="U30" s="191"/>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row>
    <row r="31" spans="2:43" ht="18" x14ac:dyDescent="0.35">
      <c r="B31" s="190"/>
      <c r="C31" s="130"/>
      <c r="D31" s="280" t="s">
        <v>86</v>
      </c>
      <c r="E31" s="130"/>
      <c r="F31" s="130"/>
      <c r="G31" s="130"/>
      <c r="H31" s="130"/>
      <c r="I31" s="130"/>
      <c r="J31" s="130"/>
      <c r="K31" s="130"/>
      <c r="L31" s="130"/>
      <c r="M31" s="130"/>
      <c r="N31" s="130"/>
      <c r="O31" s="130"/>
      <c r="P31" s="130"/>
      <c r="Q31" s="130"/>
      <c r="R31" s="130"/>
      <c r="S31" s="231"/>
      <c r="T31" s="231"/>
      <c r="U31" s="191"/>
    </row>
    <row r="32" spans="2:43" ht="18" x14ac:dyDescent="0.3">
      <c r="B32" s="190"/>
      <c r="C32" s="130"/>
      <c r="D32" s="4" t="s">
        <v>103</v>
      </c>
      <c r="E32" s="4">
        <v>1.4</v>
      </c>
      <c r="F32" s="4">
        <v>2.8</v>
      </c>
      <c r="G32" s="282">
        <v>4.2</v>
      </c>
      <c r="H32" s="232"/>
      <c r="I32" s="232"/>
      <c r="J32" s="239"/>
      <c r="K32" s="239"/>
      <c r="L32" s="239"/>
      <c r="M32" s="239"/>
      <c r="N32" s="239"/>
      <c r="O32" s="239"/>
      <c r="P32" s="239"/>
      <c r="Q32" s="239"/>
      <c r="R32" s="130"/>
      <c r="S32" s="231"/>
      <c r="T32" s="231"/>
      <c r="U32" s="191"/>
    </row>
    <row r="33" spans="2:21" ht="22.5" customHeight="1" x14ac:dyDescent="0.3">
      <c r="B33" s="190"/>
      <c r="C33" s="130"/>
      <c r="D33" s="4" t="s">
        <v>109</v>
      </c>
      <c r="E33" s="4">
        <v>900.19999999999993</v>
      </c>
      <c r="F33" s="4">
        <v>1800.3999999999999</v>
      </c>
      <c r="G33" s="4">
        <v>2700.6</v>
      </c>
      <c r="H33" s="373" t="s">
        <v>35</v>
      </c>
      <c r="I33" s="373"/>
      <c r="J33" s="373"/>
      <c r="K33" s="373"/>
      <c r="L33" s="373"/>
      <c r="M33" s="373"/>
      <c r="N33" s="373" t="s">
        <v>36</v>
      </c>
      <c r="O33" s="373"/>
      <c r="P33" s="373"/>
      <c r="Q33" s="373"/>
      <c r="R33" s="373"/>
      <c r="S33" s="373"/>
      <c r="T33" s="231"/>
      <c r="U33" s="191"/>
    </row>
    <row r="34" spans="2:21" ht="65.25" customHeight="1" x14ac:dyDescent="0.35">
      <c r="B34" s="190"/>
      <c r="C34" s="130"/>
      <c r="D34" s="166" t="s">
        <v>353</v>
      </c>
      <c r="E34" s="14">
        <v>3650.2728969107811</v>
      </c>
      <c r="F34" s="14">
        <v>4671.8163730305541</v>
      </c>
      <c r="G34" s="14">
        <v>5693.3598491503271</v>
      </c>
      <c r="H34" s="374" t="s">
        <v>105</v>
      </c>
      <c r="I34" s="374"/>
      <c r="J34" s="374"/>
      <c r="K34" s="374"/>
      <c r="L34" s="374"/>
      <c r="M34" s="374"/>
      <c r="N34" s="374" t="s">
        <v>354</v>
      </c>
      <c r="O34" s="374"/>
      <c r="P34" s="374"/>
      <c r="Q34" s="374"/>
      <c r="R34" s="374"/>
      <c r="S34" s="374"/>
      <c r="T34" s="303"/>
      <c r="U34" s="191"/>
    </row>
    <row r="35" spans="2:21" x14ac:dyDescent="0.3">
      <c r="B35" s="190"/>
      <c r="C35" s="130"/>
      <c r="D35" s="130"/>
      <c r="E35" s="130"/>
      <c r="F35" s="130"/>
      <c r="G35" s="130"/>
      <c r="H35" s="130"/>
      <c r="I35" s="130"/>
      <c r="J35" s="130"/>
      <c r="K35" s="130"/>
      <c r="L35" s="130"/>
      <c r="M35" s="130"/>
      <c r="N35" s="130"/>
      <c r="O35" s="130"/>
      <c r="P35" s="130"/>
      <c r="Q35" s="130"/>
      <c r="R35" s="130"/>
      <c r="S35" s="231"/>
      <c r="T35" s="231"/>
      <c r="U35" s="191"/>
    </row>
    <row r="36" spans="2:21" x14ac:dyDescent="0.3">
      <c r="B36" s="190"/>
      <c r="C36" s="130"/>
      <c r="D36" s="130"/>
      <c r="E36" s="130"/>
      <c r="F36" s="130"/>
      <c r="G36" s="130"/>
      <c r="H36" s="130"/>
      <c r="I36" s="130"/>
      <c r="J36" s="130"/>
      <c r="K36" s="130"/>
      <c r="L36" s="130"/>
      <c r="M36" s="130"/>
      <c r="N36" s="130"/>
      <c r="O36" s="130"/>
      <c r="P36" s="130"/>
      <c r="Q36" s="130"/>
      <c r="R36" s="130"/>
      <c r="S36" s="231"/>
      <c r="T36" s="231"/>
      <c r="U36" s="191"/>
    </row>
    <row r="37" spans="2:21" x14ac:dyDescent="0.3">
      <c r="B37" s="197"/>
      <c r="C37" s="198"/>
      <c r="D37" s="198"/>
      <c r="E37" s="198"/>
      <c r="F37" s="198"/>
      <c r="G37" s="198"/>
      <c r="H37" s="198"/>
      <c r="I37" s="198"/>
      <c r="J37" s="198"/>
      <c r="K37" s="198"/>
      <c r="L37" s="198"/>
      <c r="M37" s="198"/>
      <c r="N37" s="198"/>
      <c r="O37" s="198"/>
      <c r="P37" s="198"/>
      <c r="Q37" s="198"/>
      <c r="R37" s="198"/>
      <c r="S37" s="304"/>
      <c r="T37" s="304"/>
      <c r="U37" s="199"/>
    </row>
    <row r="41" spans="2:21" x14ac:dyDescent="0.3">
      <c r="D41" s="235"/>
      <c r="E41" s="372"/>
      <c r="F41" s="372"/>
      <c r="G41" s="235"/>
    </row>
    <row r="42" spans="2:21" x14ac:dyDescent="0.3">
      <c r="D42" s="235"/>
      <c r="E42" s="235"/>
      <c r="F42" s="235"/>
      <c r="G42" s="235"/>
    </row>
    <row r="43" spans="2:21" x14ac:dyDescent="0.3">
      <c r="E43" s="225"/>
      <c r="F43" s="225"/>
      <c r="G43" s="225"/>
    </row>
    <row r="44" spans="2:21" x14ac:dyDescent="0.3">
      <c r="E44" s="225"/>
      <c r="F44" s="225"/>
      <c r="G44" s="225"/>
    </row>
    <row r="45" spans="2:21" x14ac:dyDescent="0.3">
      <c r="E45" s="225"/>
      <c r="F45" s="225"/>
      <c r="G45" s="225"/>
      <c r="H45" s="235"/>
    </row>
    <row r="46" spans="2:21" x14ac:dyDescent="0.3">
      <c r="E46" s="225"/>
      <c r="F46" s="225"/>
      <c r="G46" s="225"/>
      <c r="H46" s="235"/>
    </row>
    <row r="47" spans="2:21" x14ac:dyDescent="0.3">
      <c r="E47" s="225"/>
      <c r="F47" s="225"/>
      <c r="G47" s="226"/>
      <c r="H47" s="225"/>
    </row>
    <row r="48" spans="2:21" x14ac:dyDescent="0.3">
      <c r="E48" s="225"/>
      <c r="F48" s="225"/>
      <c r="G48" s="225"/>
      <c r="H48" s="225"/>
    </row>
    <row r="49" spans="8:8" x14ac:dyDescent="0.3">
      <c r="H49" s="225"/>
    </row>
    <row r="50" spans="8:8" x14ac:dyDescent="0.3">
      <c r="H50" s="225"/>
    </row>
    <row r="51" spans="8:8" x14ac:dyDescent="0.3">
      <c r="H51" s="226"/>
    </row>
    <row r="52" spans="8:8" x14ac:dyDescent="0.3">
      <c r="H52" s="225"/>
    </row>
  </sheetData>
  <sheetProtection algorithmName="SHA-512" hashValue="NCOccemuwPGEGr6/wm0c9KHSJbbfmJu7JoxXxYnaQbZdyQkNOEIW9fSJv8Y3bY7FUXhrGfW41XiHZ5ixBbDBgA==" saltValue="Tcir2S0Bkf0oS8Ypj5RLCA==" spinCount="100000" sheet="1" objects="1" scenarios="1" selectLockedCells="1" selectUnlockedCells="1"/>
  <mergeCells count="14">
    <mergeCell ref="T6:T7"/>
    <mergeCell ref="T8:T9"/>
    <mergeCell ref="H19:L21"/>
    <mergeCell ref="H33:M33"/>
    <mergeCell ref="T16:T18"/>
    <mergeCell ref="H4:L4"/>
    <mergeCell ref="M4:Q4"/>
    <mergeCell ref="E19:F21"/>
    <mergeCell ref="E41:F41"/>
    <mergeCell ref="N33:S33"/>
    <mergeCell ref="N34:S34"/>
    <mergeCell ref="H34:M34"/>
    <mergeCell ref="R24:S24"/>
    <mergeCell ref="S16:S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2:Y100"/>
  <sheetViews>
    <sheetView zoomScale="50" zoomScaleNormal="50" workbookViewId="0">
      <selection activeCell="D24" sqref="D24"/>
    </sheetView>
  </sheetViews>
  <sheetFormatPr defaultColWidth="9.109375" defaultRowHeight="14.4" x14ac:dyDescent="0.3"/>
  <cols>
    <col min="1" max="2" width="9.109375" style="200"/>
    <col min="3" max="3" width="20.109375" style="200" customWidth="1"/>
    <col min="4" max="4" width="72" style="200" customWidth="1"/>
    <col min="5" max="5" width="29" style="200" customWidth="1"/>
    <col min="6" max="6" width="13.88671875" style="200" customWidth="1"/>
    <col min="7" max="7" width="16.109375" style="200" customWidth="1"/>
    <col min="8" max="8" width="12.44140625" style="200" customWidth="1"/>
    <col min="9" max="9" width="23" style="200" customWidth="1"/>
    <col min="10" max="11" width="15.109375" style="200" bestFit="1" customWidth="1"/>
    <col min="12" max="19" width="16.88671875" style="200" bestFit="1" customWidth="1"/>
    <col min="20" max="20" width="78.109375" style="200" customWidth="1"/>
    <col min="21" max="21" width="81" style="200" customWidth="1"/>
    <col min="22" max="22" width="136.44140625" style="200" customWidth="1"/>
    <col min="23" max="23" width="18.44140625" style="200" customWidth="1"/>
    <col min="24" max="24" width="18.33203125" style="200" customWidth="1"/>
    <col min="25" max="25" width="29.44140625" style="200" customWidth="1"/>
    <col min="26" max="26" width="38.6640625" style="200" customWidth="1"/>
    <col min="27" max="27" width="27" style="200" customWidth="1"/>
    <col min="28" max="28" width="19" style="200" customWidth="1"/>
    <col min="29" max="29" width="18.44140625" style="200" customWidth="1"/>
    <col min="30" max="30" width="17.33203125" style="200" customWidth="1"/>
    <col min="31" max="31" width="25.44140625" style="200" customWidth="1"/>
    <col min="32" max="32" width="17.6640625" style="200" customWidth="1"/>
    <col min="33" max="33" width="63.44140625" style="200" customWidth="1"/>
    <col min="34" max="34" width="25.33203125" style="200" customWidth="1"/>
    <col min="35" max="35" width="32.33203125" style="200" customWidth="1"/>
    <col min="36" max="36" width="30.33203125" style="200" customWidth="1"/>
    <col min="37" max="44" width="16.88671875" style="200" bestFit="1" customWidth="1"/>
    <col min="45" max="16384" width="9.109375" style="200"/>
  </cols>
  <sheetData>
    <row r="2" spans="3:25" x14ac:dyDescent="0.3">
      <c r="C2" s="187"/>
      <c r="D2" s="188"/>
      <c r="E2" s="188"/>
      <c r="F2" s="188"/>
      <c r="G2" s="188"/>
      <c r="H2" s="188"/>
      <c r="I2" s="188"/>
      <c r="J2" s="188"/>
      <c r="K2" s="188"/>
      <c r="L2" s="188"/>
      <c r="M2" s="188"/>
      <c r="N2" s="188"/>
      <c r="O2" s="188"/>
      <c r="P2" s="188"/>
      <c r="Q2" s="188"/>
      <c r="R2" s="188"/>
      <c r="S2" s="188"/>
      <c r="T2" s="188"/>
      <c r="U2" s="188"/>
      <c r="V2" s="188"/>
      <c r="W2" s="208"/>
    </row>
    <row r="3" spans="3:25" ht="36" x14ac:dyDescent="0.35">
      <c r="C3" s="190"/>
      <c r="D3" s="319" t="s">
        <v>406</v>
      </c>
      <c r="E3" s="130"/>
      <c r="F3" s="130"/>
      <c r="G3" s="228"/>
      <c r="H3" s="228"/>
      <c r="I3" s="228"/>
      <c r="J3" s="228"/>
      <c r="K3" s="228"/>
      <c r="L3" s="130"/>
      <c r="M3" s="130"/>
      <c r="N3" s="130"/>
      <c r="O3" s="130"/>
      <c r="P3" s="130"/>
      <c r="Q3" s="130"/>
      <c r="R3" s="130"/>
      <c r="S3" s="130"/>
      <c r="T3" s="130"/>
      <c r="U3" s="130"/>
      <c r="V3" s="130"/>
      <c r="W3" s="191"/>
    </row>
    <row r="4" spans="3:25" ht="37.5" customHeight="1" x14ac:dyDescent="0.3">
      <c r="C4" s="190"/>
      <c r="D4" s="5"/>
      <c r="E4" s="130"/>
      <c r="F4" s="425" t="s">
        <v>23</v>
      </c>
      <c r="G4" s="425"/>
      <c r="H4" s="425"/>
      <c r="I4" s="425"/>
      <c r="J4" s="425"/>
      <c r="K4" s="228"/>
      <c r="L4" s="130"/>
      <c r="M4" s="130"/>
      <c r="N4" s="130"/>
      <c r="O4" s="130"/>
      <c r="P4" s="130"/>
      <c r="Q4" s="130"/>
      <c r="R4" s="130"/>
      <c r="S4" s="130"/>
      <c r="T4" s="130"/>
      <c r="U4" s="130"/>
      <c r="V4" s="130"/>
      <c r="W4" s="191"/>
    </row>
    <row r="5" spans="3:25" ht="18.75" customHeight="1" x14ac:dyDescent="0.3">
      <c r="C5" s="190"/>
      <c r="D5" s="4" t="s">
        <v>8</v>
      </c>
      <c r="E5" s="4" t="s">
        <v>345</v>
      </c>
      <c r="F5" s="119">
        <v>2015</v>
      </c>
      <c r="G5" s="119">
        <v>2020</v>
      </c>
      <c r="H5" s="119">
        <v>2030</v>
      </c>
      <c r="I5" s="119">
        <v>2040</v>
      </c>
      <c r="J5" s="120">
        <v>2050</v>
      </c>
      <c r="K5" s="401" t="s">
        <v>35</v>
      </c>
      <c r="L5" s="402"/>
      <c r="M5" s="402"/>
      <c r="N5" s="402"/>
      <c r="O5" s="402"/>
      <c r="P5" s="402"/>
      <c r="Q5" s="403"/>
      <c r="R5" s="401" t="s">
        <v>36</v>
      </c>
      <c r="S5" s="402"/>
      <c r="T5" s="402"/>
      <c r="U5" s="130"/>
      <c r="V5" s="130"/>
      <c r="W5" s="191"/>
    </row>
    <row r="6" spans="3:25" ht="48" customHeight="1" x14ac:dyDescent="0.35">
      <c r="C6" s="190"/>
      <c r="D6" s="35" t="s">
        <v>99</v>
      </c>
      <c r="E6" s="2" t="s">
        <v>18</v>
      </c>
      <c r="F6" s="164">
        <v>2047.7248409893991</v>
      </c>
      <c r="G6" s="164">
        <v>1718.2298939929328</v>
      </c>
      <c r="H6" s="164">
        <v>1059.24</v>
      </c>
      <c r="I6" s="164">
        <v>1059.24</v>
      </c>
      <c r="J6" s="164">
        <v>1059.24</v>
      </c>
      <c r="K6" s="422" t="s">
        <v>346</v>
      </c>
      <c r="L6" s="423"/>
      <c r="M6" s="423"/>
      <c r="N6" s="423"/>
      <c r="O6" s="423"/>
      <c r="P6" s="423"/>
      <c r="Q6" s="423"/>
      <c r="R6" s="424" t="s">
        <v>383</v>
      </c>
      <c r="S6" s="424"/>
      <c r="T6" s="424"/>
      <c r="U6" s="130"/>
      <c r="V6" s="130"/>
      <c r="W6" s="191"/>
    </row>
    <row r="7" spans="3:25" ht="25.5" customHeight="1" x14ac:dyDescent="0.35">
      <c r="C7" s="190"/>
      <c r="D7" s="118" t="s">
        <v>24</v>
      </c>
      <c r="E7" s="2" t="s">
        <v>18</v>
      </c>
      <c r="F7" s="164">
        <v>1059.24</v>
      </c>
      <c r="G7" s="433" t="s">
        <v>100</v>
      </c>
      <c r="H7" s="434"/>
      <c r="I7" s="434"/>
      <c r="J7" s="435"/>
      <c r="K7" s="426" t="s">
        <v>347</v>
      </c>
      <c r="L7" s="427"/>
      <c r="M7" s="427"/>
      <c r="N7" s="427"/>
      <c r="O7" s="427"/>
      <c r="P7" s="427"/>
      <c r="Q7" s="427"/>
      <c r="R7" s="404" t="s">
        <v>257</v>
      </c>
      <c r="S7" s="404"/>
      <c r="T7" s="404"/>
      <c r="U7" s="130"/>
      <c r="V7" s="130"/>
      <c r="W7" s="191"/>
    </row>
    <row r="8" spans="3:25" ht="35.25" customHeight="1" x14ac:dyDescent="0.35">
      <c r="C8" s="190"/>
      <c r="D8" s="117" t="s">
        <v>384</v>
      </c>
      <c r="E8" s="2" t="s">
        <v>18</v>
      </c>
      <c r="F8" s="165">
        <v>1711.08</v>
      </c>
      <c r="G8" s="436"/>
      <c r="H8" s="437"/>
      <c r="I8" s="437"/>
      <c r="J8" s="438"/>
      <c r="K8" s="410" t="s">
        <v>352</v>
      </c>
      <c r="L8" s="411"/>
      <c r="M8" s="411"/>
      <c r="N8" s="411"/>
      <c r="O8" s="411"/>
      <c r="P8" s="411"/>
      <c r="Q8" s="411"/>
      <c r="R8" s="428" t="s">
        <v>348</v>
      </c>
      <c r="S8" s="428"/>
      <c r="T8" s="428"/>
      <c r="U8" s="130"/>
      <c r="V8" s="130"/>
      <c r="W8" s="191"/>
    </row>
    <row r="9" spans="3:25" ht="18.75" customHeight="1" x14ac:dyDescent="0.35">
      <c r="C9" s="190"/>
      <c r="D9" s="118" t="s">
        <v>25</v>
      </c>
      <c r="E9" s="2" t="s">
        <v>18</v>
      </c>
      <c r="F9" s="164">
        <v>2060.4254999999998</v>
      </c>
      <c r="G9" s="436"/>
      <c r="H9" s="437"/>
      <c r="I9" s="437"/>
      <c r="J9" s="438"/>
      <c r="K9" s="410" t="s">
        <v>349</v>
      </c>
      <c r="L9" s="411"/>
      <c r="M9" s="411"/>
      <c r="N9" s="411"/>
      <c r="O9" s="411"/>
      <c r="P9" s="411"/>
      <c r="Q9" s="411"/>
      <c r="R9" s="404" t="s">
        <v>257</v>
      </c>
      <c r="S9" s="404"/>
      <c r="T9" s="404"/>
      <c r="U9" s="130"/>
      <c r="V9" s="130"/>
      <c r="W9" s="191"/>
    </row>
    <row r="10" spans="3:25" ht="18.75" customHeight="1" x14ac:dyDescent="0.35">
      <c r="C10" s="190"/>
      <c r="D10" s="430" t="s">
        <v>386</v>
      </c>
      <c r="E10" s="2" t="s">
        <v>333</v>
      </c>
      <c r="F10" s="116">
        <v>1099.98</v>
      </c>
      <c r="G10" s="436"/>
      <c r="H10" s="437"/>
      <c r="I10" s="437"/>
      <c r="J10" s="438"/>
      <c r="K10" s="410" t="s">
        <v>387</v>
      </c>
      <c r="L10" s="411"/>
      <c r="M10" s="411"/>
      <c r="N10" s="411"/>
      <c r="O10" s="411"/>
      <c r="P10" s="411"/>
      <c r="Q10" s="411"/>
      <c r="R10" s="404" t="s">
        <v>259</v>
      </c>
      <c r="S10" s="404"/>
      <c r="T10" s="404"/>
      <c r="U10" s="130"/>
      <c r="V10" s="130"/>
      <c r="W10" s="191"/>
    </row>
    <row r="11" spans="3:25" ht="18" x14ac:dyDescent="0.35">
      <c r="C11" s="190"/>
      <c r="D11" s="431"/>
      <c r="E11" s="2" t="s">
        <v>162</v>
      </c>
      <c r="F11" s="116">
        <v>1833.3</v>
      </c>
      <c r="G11" s="436"/>
      <c r="H11" s="437"/>
      <c r="I11" s="437"/>
      <c r="J11" s="438"/>
      <c r="K11" s="413"/>
      <c r="L11" s="414"/>
      <c r="M11" s="414"/>
      <c r="N11" s="414"/>
      <c r="O11" s="414"/>
      <c r="P11" s="414"/>
      <c r="Q11" s="414"/>
      <c r="R11" s="404"/>
      <c r="S11" s="404"/>
      <c r="T11" s="404"/>
      <c r="U11" s="130"/>
      <c r="V11" s="130"/>
      <c r="W11" s="191"/>
    </row>
    <row r="12" spans="3:25" ht="18" x14ac:dyDescent="0.35">
      <c r="C12" s="190"/>
      <c r="D12" s="432"/>
      <c r="E12" s="2" t="s">
        <v>334</v>
      </c>
      <c r="F12" s="116">
        <v>2566.62</v>
      </c>
      <c r="G12" s="436"/>
      <c r="H12" s="437"/>
      <c r="I12" s="437"/>
      <c r="J12" s="438"/>
      <c r="K12" s="416"/>
      <c r="L12" s="417"/>
      <c r="M12" s="417"/>
      <c r="N12" s="417"/>
      <c r="O12" s="417"/>
      <c r="P12" s="417"/>
      <c r="Q12" s="417"/>
      <c r="R12" s="404"/>
      <c r="S12" s="404"/>
      <c r="T12" s="404"/>
      <c r="U12" s="130"/>
      <c r="V12" s="130"/>
      <c r="W12" s="191"/>
    </row>
    <row r="13" spans="3:25" ht="47.25" customHeight="1" x14ac:dyDescent="0.35">
      <c r="C13" s="190"/>
      <c r="D13" s="36" t="s">
        <v>104</v>
      </c>
      <c r="E13" s="2" t="s">
        <v>18</v>
      </c>
      <c r="F13" s="3">
        <v>315.32760000000002</v>
      </c>
      <c r="G13" s="439"/>
      <c r="H13" s="440"/>
      <c r="I13" s="440"/>
      <c r="J13" s="441"/>
      <c r="K13" s="429" t="s">
        <v>350</v>
      </c>
      <c r="L13" s="429"/>
      <c r="M13" s="429"/>
      <c r="N13" s="429"/>
      <c r="O13" s="429"/>
      <c r="P13" s="429"/>
      <c r="Q13" s="429"/>
      <c r="R13" s="409" t="s">
        <v>204</v>
      </c>
      <c r="S13" s="409"/>
      <c r="T13" s="409"/>
      <c r="U13" s="229"/>
      <c r="V13" s="229"/>
      <c r="W13" s="230"/>
      <c r="X13" s="224"/>
      <c r="Y13" s="224"/>
    </row>
    <row r="14" spans="3:25" x14ac:dyDescent="0.3">
      <c r="C14" s="190"/>
      <c r="D14" s="130"/>
      <c r="E14" s="130"/>
      <c r="F14" s="130"/>
      <c r="G14" s="130"/>
      <c r="H14" s="130"/>
      <c r="I14" s="130"/>
      <c r="J14" s="130"/>
      <c r="K14" s="130"/>
      <c r="L14" s="130"/>
      <c r="M14" s="130"/>
      <c r="N14" s="130"/>
      <c r="O14" s="130"/>
      <c r="P14" s="130"/>
      <c r="Q14" s="130"/>
      <c r="R14" s="130"/>
      <c r="S14" s="130"/>
      <c r="T14" s="130"/>
      <c r="U14" s="130"/>
      <c r="V14" s="130"/>
      <c r="W14" s="191"/>
    </row>
    <row r="15" spans="3:25" ht="18" x14ac:dyDescent="0.35">
      <c r="C15" s="190"/>
      <c r="D15" s="227" t="s">
        <v>65</v>
      </c>
      <c r="E15" s="130"/>
      <c r="F15" s="130"/>
      <c r="G15" s="130"/>
      <c r="H15" s="130"/>
      <c r="I15" s="130"/>
      <c r="J15" s="130"/>
      <c r="K15" s="130"/>
      <c r="L15" s="130"/>
      <c r="M15" s="130"/>
      <c r="N15" s="130"/>
      <c r="O15" s="130"/>
      <c r="P15" s="130"/>
      <c r="Q15" s="130"/>
      <c r="R15" s="130"/>
      <c r="S15" s="130"/>
      <c r="T15" s="130"/>
      <c r="U15" s="130"/>
      <c r="V15" s="130"/>
      <c r="W15" s="191"/>
    </row>
    <row r="16" spans="3:25" ht="55.8" x14ac:dyDescent="0.3">
      <c r="C16" s="190"/>
      <c r="D16" s="4" t="s">
        <v>31</v>
      </c>
      <c r="E16" s="4" t="s">
        <v>1</v>
      </c>
      <c r="F16" s="119" t="s">
        <v>22</v>
      </c>
      <c r="G16" s="119" t="s">
        <v>43</v>
      </c>
      <c r="H16" s="401" t="s">
        <v>35</v>
      </c>
      <c r="I16" s="402"/>
      <c r="J16" s="402"/>
      <c r="K16" s="402"/>
      <c r="L16" s="402"/>
      <c r="M16" s="402"/>
      <c r="N16" s="403"/>
      <c r="O16" s="373" t="s">
        <v>36</v>
      </c>
      <c r="P16" s="373"/>
      <c r="Q16" s="373"/>
      <c r="R16" s="373"/>
      <c r="S16" s="373"/>
      <c r="T16" s="373"/>
      <c r="U16" s="373"/>
      <c r="V16" s="373"/>
      <c r="W16" s="191"/>
    </row>
    <row r="17" spans="3:23" ht="18.75" customHeight="1" x14ac:dyDescent="0.35">
      <c r="C17" s="190"/>
      <c r="D17" s="2" t="s">
        <v>32</v>
      </c>
      <c r="E17" s="2" t="s">
        <v>3</v>
      </c>
      <c r="F17" s="116">
        <v>1018.5</v>
      </c>
      <c r="G17" s="116">
        <v>4.0739999999999998</v>
      </c>
      <c r="H17" s="410" t="s">
        <v>385</v>
      </c>
      <c r="I17" s="411"/>
      <c r="J17" s="411"/>
      <c r="K17" s="411"/>
      <c r="L17" s="411"/>
      <c r="M17" s="411"/>
      <c r="N17" s="412"/>
      <c r="O17" s="404" t="s">
        <v>258</v>
      </c>
      <c r="P17" s="404"/>
      <c r="Q17" s="404"/>
      <c r="R17" s="404"/>
      <c r="S17" s="404"/>
      <c r="T17" s="404"/>
      <c r="U17" s="404"/>
      <c r="V17" s="404"/>
      <c r="W17" s="191"/>
    </row>
    <row r="18" spans="3:23" ht="18" x14ac:dyDescent="0.35">
      <c r="C18" s="190"/>
      <c r="D18" s="2"/>
      <c r="E18" s="2" t="s">
        <v>5</v>
      </c>
      <c r="F18" s="116">
        <v>1273.125</v>
      </c>
      <c r="G18" s="116">
        <v>5.0924999999999994</v>
      </c>
      <c r="H18" s="413"/>
      <c r="I18" s="414"/>
      <c r="J18" s="414"/>
      <c r="K18" s="414"/>
      <c r="L18" s="414"/>
      <c r="M18" s="414"/>
      <c r="N18" s="415"/>
      <c r="O18" s="404"/>
      <c r="P18" s="404"/>
      <c r="Q18" s="404"/>
      <c r="R18" s="404"/>
      <c r="S18" s="404"/>
      <c r="T18" s="404"/>
      <c r="U18" s="404"/>
      <c r="V18" s="404"/>
      <c r="W18" s="191"/>
    </row>
    <row r="19" spans="3:23" ht="18" x14ac:dyDescent="0.35">
      <c r="C19" s="190"/>
      <c r="D19" s="6"/>
      <c r="E19" s="2" t="s">
        <v>6</v>
      </c>
      <c r="F19" s="116">
        <v>1527.75</v>
      </c>
      <c r="G19" s="116">
        <v>6.1109999999999998</v>
      </c>
      <c r="H19" s="416"/>
      <c r="I19" s="417"/>
      <c r="J19" s="417"/>
      <c r="K19" s="417"/>
      <c r="L19" s="417"/>
      <c r="M19" s="417"/>
      <c r="N19" s="418"/>
      <c r="O19" s="404"/>
      <c r="P19" s="404"/>
      <c r="Q19" s="404"/>
      <c r="R19" s="404"/>
      <c r="S19" s="404"/>
      <c r="T19" s="404"/>
      <c r="U19" s="404"/>
      <c r="V19" s="404"/>
      <c r="W19" s="191"/>
    </row>
    <row r="20" spans="3:23" ht="18.75" customHeight="1" x14ac:dyDescent="0.35">
      <c r="C20" s="190"/>
      <c r="D20" s="2" t="s">
        <v>33</v>
      </c>
      <c r="E20" s="2" t="s">
        <v>3</v>
      </c>
      <c r="F20" s="116">
        <v>101.85</v>
      </c>
      <c r="G20" s="116"/>
      <c r="H20" s="410" t="s">
        <v>45</v>
      </c>
      <c r="I20" s="411"/>
      <c r="J20" s="411"/>
      <c r="K20" s="411"/>
      <c r="L20" s="411"/>
      <c r="M20" s="411"/>
      <c r="N20" s="412"/>
      <c r="O20" s="404" t="s">
        <v>255</v>
      </c>
      <c r="P20" s="404"/>
      <c r="Q20" s="404"/>
      <c r="R20" s="404"/>
      <c r="S20" s="404"/>
      <c r="T20" s="404"/>
      <c r="U20" s="404"/>
      <c r="V20" s="404"/>
      <c r="W20" s="191"/>
    </row>
    <row r="21" spans="3:23" ht="18" x14ac:dyDescent="0.35">
      <c r="C21" s="190"/>
      <c r="D21" s="2"/>
      <c r="E21" s="2" t="s">
        <v>5</v>
      </c>
      <c r="F21" s="116">
        <v>203.7</v>
      </c>
      <c r="G21" s="116"/>
      <c r="H21" s="413"/>
      <c r="I21" s="414"/>
      <c r="J21" s="414"/>
      <c r="K21" s="414"/>
      <c r="L21" s="414"/>
      <c r="M21" s="414"/>
      <c r="N21" s="415"/>
      <c r="O21" s="404"/>
      <c r="P21" s="404"/>
      <c r="Q21" s="404"/>
      <c r="R21" s="404"/>
      <c r="S21" s="404"/>
      <c r="T21" s="404"/>
      <c r="U21" s="404"/>
      <c r="V21" s="404"/>
      <c r="W21" s="191"/>
    </row>
    <row r="22" spans="3:23" ht="18" x14ac:dyDescent="0.35">
      <c r="C22" s="190"/>
      <c r="D22" s="2"/>
      <c r="E22" s="2" t="s">
        <v>6</v>
      </c>
      <c r="F22" s="116">
        <v>305.55</v>
      </c>
      <c r="G22" s="116"/>
      <c r="H22" s="416"/>
      <c r="I22" s="417"/>
      <c r="J22" s="417"/>
      <c r="K22" s="417"/>
      <c r="L22" s="417"/>
      <c r="M22" s="417"/>
      <c r="N22" s="418"/>
      <c r="O22" s="404"/>
      <c r="P22" s="404"/>
      <c r="Q22" s="404"/>
      <c r="R22" s="404"/>
      <c r="S22" s="404"/>
      <c r="T22" s="404"/>
      <c r="U22" s="404"/>
      <c r="V22" s="404"/>
      <c r="W22" s="191"/>
    </row>
    <row r="23" spans="3:23" ht="18.75" customHeight="1" x14ac:dyDescent="0.35">
      <c r="C23" s="190"/>
      <c r="D23" s="2" t="s">
        <v>66</v>
      </c>
      <c r="E23" s="2" t="s">
        <v>18</v>
      </c>
      <c r="F23" s="116">
        <v>509.25</v>
      </c>
      <c r="G23" s="116"/>
      <c r="H23" s="405" t="s">
        <v>205</v>
      </c>
      <c r="I23" s="406"/>
      <c r="J23" s="406"/>
      <c r="K23" s="406"/>
      <c r="L23" s="406"/>
      <c r="M23" s="406"/>
      <c r="N23" s="407"/>
      <c r="O23" s="404" t="s">
        <v>206</v>
      </c>
      <c r="P23" s="404"/>
      <c r="Q23" s="404"/>
      <c r="R23" s="404"/>
      <c r="S23" s="404"/>
      <c r="T23" s="404"/>
      <c r="U23" s="404"/>
      <c r="V23" s="404"/>
      <c r="W23" s="191"/>
    </row>
    <row r="24" spans="3:23" ht="38.4" x14ac:dyDescent="0.35">
      <c r="C24" s="190"/>
      <c r="D24" s="37" t="s">
        <v>351</v>
      </c>
      <c r="E24" s="2" t="s">
        <v>18</v>
      </c>
      <c r="F24" s="116">
        <v>560.17499999999995</v>
      </c>
      <c r="G24" s="116"/>
      <c r="H24" s="405" t="s">
        <v>396</v>
      </c>
      <c r="I24" s="406"/>
      <c r="J24" s="406"/>
      <c r="K24" s="406"/>
      <c r="L24" s="406"/>
      <c r="M24" s="406"/>
      <c r="N24" s="407"/>
      <c r="O24" s="408" t="s">
        <v>390</v>
      </c>
      <c r="P24" s="404"/>
      <c r="Q24" s="404"/>
      <c r="R24" s="404"/>
      <c r="S24" s="404"/>
      <c r="T24" s="404"/>
      <c r="U24" s="404"/>
      <c r="V24" s="404"/>
      <c r="W24" s="191"/>
    </row>
    <row r="25" spans="3:23" x14ac:dyDescent="0.3">
      <c r="C25" s="190"/>
      <c r="D25" s="130"/>
      <c r="E25" s="130"/>
      <c r="F25" s="130"/>
      <c r="G25" s="130"/>
      <c r="H25" s="231"/>
      <c r="I25" s="231"/>
      <c r="J25" s="231"/>
      <c r="K25" s="231"/>
      <c r="L25" s="231"/>
      <c r="M25" s="231"/>
      <c r="N25" s="231"/>
      <c r="O25" s="231"/>
      <c r="P25" s="231"/>
      <c r="Q25" s="231"/>
      <c r="R25" s="231"/>
      <c r="S25" s="231"/>
      <c r="T25" s="231"/>
      <c r="U25" s="231"/>
      <c r="V25" s="231"/>
      <c r="W25" s="191"/>
    </row>
    <row r="26" spans="3:23" ht="18" x14ac:dyDescent="0.35">
      <c r="C26" s="190"/>
      <c r="D26" s="227" t="s">
        <v>344</v>
      </c>
      <c r="E26" s="130"/>
      <c r="F26" s="130"/>
      <c r="G26" s="130"/>
      <c r="H26" s="231"/>
      <c r="I26" s="231"/>
      <c r="J26" s="231"/>
      <c r="K26" s="231"/>
      <c r="L26" s="231"/>
      <c r="M26" s="231"/>
      <c r="N26" s="231"/>
      <c r="O26" s="231"/>
      <c r="P26" s="231"/>
      <c r="Q26" s="231"/>
      <c r="R26" s="231"/>
      <c r="S26" s="231"/>
      <c r="T26" s="231"/>
      <c r="U26" s="231"/>
      <c r="V26" s="231"/>
      <c r="W26" s="191"/>
    </row>
    <row r="27" spans="3:23" ht="63.75" customHeight="1" x14ac:dyDescent="0.3">
      <c r="C27" s="190"/>
      <c r="D27" s="306" t="s">
        <v>31</v>
      </c>
      <c r="E27" s="4" t="s">
        <v>101</v>
      </c>
      <c r="F27" s="119" t="s">
        <v>22</v>
      </c>
      <c r="G27" s="119" t="s">
        <v>43</v>
      </c>
      <c r="H27" s="401" t="s">
        <v>35</v>
      </c>
      <c r="I27" s="402"/>
      <c r="J27" s="402"/>
      <c r="K27" s="402"/>
      <c r="L27" s="402"/>
      <c r="M27" s="402"/>
      <c r="N27" s="403"/>
      <c r="O27" s="373" t="s">
        <v>36</v>
      </c>
      <c r="P27" s="373"/>
      <c r="Q27" s="373"/>
      <c r="R27" s="373"/>
      <c r="S27" s="373"/>
      <c r="T27" s="373"/>
      <c r="U27" s="373"/>
      <c r="V27" s="373"/>
      <c r="W27" s="191"/>
    </row>
    <row r="28" spans="3:23" ht="37.5" customHeight="1" x14ac:dyDescent="0.35">
      <c r="C28" s="190"/>
      <c r="D28" s="442" t="s">
        <v>89</v>
      </c>
      <c r="E28" s="2" t="s">
        <v>102</v>
      </c>
      <c r="F28" s="116">
        <v>3364.2582750000001</v>
      </c>
      <c r="G28" s="3" t="s">
        <v>17</v>
      </c>
      <c r="H28" s="389" t="s">
        <v>203</v>
      </c>
      <c r="I28" s="390"/>
      <c r="J28" s="390"/>
      <c r="K28" s="390"/>
      <c r="L28" s="390"/>
      <c r="M28" s="390"/>
      <c r="N28" s="391"/>
      <c r="O28" s="395" t="s">
        <v>391</v>
      </c>
      <c r="P28" s="396"/>
      <c r="Q28" s="396"/>
      <c r="R28" s="396"/>
      <c r="S28" s="396"/>
      <c r="T28" s="396"/>
      <c r="U28" s="396"/>
      <c r="V28" s="397"/>
      <c r="W28" s="191"/>
    </row>
    <row r="29" spans="3:23" ht="50.25" customHeight="1" x14ac:dyDescent="0.35">
      <c r="C29" s="190"/>
      <c r="D29" s="443"/>
      <c r="E29" s="2" t="s">
        <v>108</v>
      </c>
      <c r="F29" s="116">
        <v>6157.4436000000005</v>
      </c>
      <c r="G29" s="3" t="s">
        <v>17</v>
      </c>
      <c r="H29" s="392"/>
      <c r="I29" s="393"/>
      <c r="J29" s="393"/>
      <c r="K29" s="393"/>
      <c r="L29" s="393"/>
      <c r="M29" s="393"/>
      <c r="N29" s="394"/>
      <c r="O29" s="398"/>
      <c r="P29" s="399"/>
      <c r="Q29" s="399"/>
      <c r="R29" s="399"/>
      <c r="S29" s="399"/>
      <c r="T29" s="399"/>
      <c r="U29" s="399"/>
      <c r="V29" s="400"/>
      <c r="W29" s="191"/>
    </row>
    <row r="30" spans="3:23" x14ac:dyDescent="0.3">
      <c r="C30" s="190"/>
      <c r="D30" s="130" t="s">
        <v>44</v>
      </c>
      <c r="E30" s="130"/>
      <c r="F30" s="130"/>
      <c r="G30" s="130"/>
      <c r="H30" s="130"/>
      <c r="I30" s="130"/>
      <c r="J30" s="130"/>
      <c r="K30" s="130"/>
      <c r="L30" s="130"/>
      <c r="M30" s="130"/>
      <c r="N30" s="130"/>
      <c r="O30" s="130"/>
      <c r="P30" s="130"/>
      <c r="Q30" s="130"/>
      <c r="R30" s="130"/>
      <c r="S30" s="130"/>
      <c r="T30" s="130"/>
      <c r="U30" s="130"/>
      <c r="V30" s="130"/>
      <c r="W30" s="191"/>
    </row>
    <row r="31" spans="3:23" x14ac:dyDescent="0.3">
      <c r="C31" s="190"/>
      <c r="D31" s="130"/>
      <c r="E31" s="130"/>
      <c r="F31" s="130"/>
      <c r="G31" s="130"/>
      <c r="H31" s="130"/>
      <c r="I31" s="130"/>
      <c r="J31" s="130"/>
      <c r="K31" s="130"/>
      <c r="L31" s="130"/>
      <c r="M31" s="130"/>
      <c r="N31" s="130"/>
      <c r="O31" s="130"/>
      <c r="P31" s="130"/>
      <c r="Q31" s="130"/>
      <c r="R31" s="130"/>
      <c r="S31" s="130"/>
      <c r="T31" s="130"/>
      <c r="U31" s="130"/>
      <c r="V31" s="130"/>
      <c r="W31" s="191"/>
    </row>
    <row r="32" spans="3:23" ht="18" x14ac:dyDescent="0.35">
      <c r="C32" s="190"/>
      <c r="D32" s="227" t="s">
        <v>41</v>
      </c>
      <c r="E32" s="130"/>
      <c r="F32" s="130"/>
      <c r="G32" s="130"/>
      <c r="H32" s="130"/>
      <c r="I32" s="130"/>
      <c r="J32" s="130"/>
      <c r="K32" s="130"/>
      <c r="L32" s="130"/>
      <c r="M32" s="130"/>
      <c r="N32" s="130"/>
      <c r="O32" s="130"/>
      <c r="P32" s="130"/>
      <c r="Q32" s="130"/>
      <c r="R32" s="130"/>
      <c r="S32" s="130"/>
      <c r="T32" s="130"/>
      <c r="U32" s="130"/>
      <c r="V32" s="130"/>
      <c r="W32" s="191"/>
    </row>
    <row r="33" spans="3:23" ht="36" x14ac:dyDescent="0.3">
      <c r="C33" s="190"/>
      <c r="D33" s="4" t="s">
        <v>8</v>
      </c>
      <c r="E33" s="4" t="s">
        <v>1</v>
      </c>
      <c r="F33" s="4" t="s">
        <v>38</v>
      </c>
      <c r="G33" s="4" t="s">
        <v>42</v>
      </c>
      <c r="H33" s="401" t="s">
        <v>35</v>
      </c>
      <c r="I33" s="402"/>
      <c r="J33" s="402"/>
      <c r="K33" s="402"/>
      <c r="L33" s="402"/>
      <c r="M33" s="402"/>
      <c r="N33" s="403"/>
      <c r="O33" s="373" t="s">
        <v>36</v>
      </c>
      <c r="P33" s="373"/>
      <c r="Q33" s="373"/>
      <c r="R33" s="373"/>
      <c r="S33" s="373"/>
      <c r="T33" s="373"/>
      <c r="U33" s="373"/>
      <c r="V33" s="373"/>
      <c r="W33" s="191"/>
    </row>
    <row r="34" spans="3:23" ht="18.899999999999999" customHeight="1" x14ac:dyDescent="0.35">
      <c r="C34" s="190"/>
      <c r="D34" s="2" t="s">
        <v>11</v>
      </c>
      <c r="E34" s="2" t="s">
        <v>5</v>
      </c>
      <c r="F34" s="3">
        <v>88.609499999999997</v>
      </c>
      <c r="G34" s="3">
        <v>135.4605</v>
      </c>
      <c r="H34" s="408" t="s">
        <v>46</v>
      </c>
      <c r="I34" s="408"/>
      <c r="J34" s="408"/>
      <c r="K34" s="408"/>
      <c r="L34" s="408"/>
      <c r="M34" s="408"/>
      <c r="N34" s="408"/>
      <c r="O34" s="419" t="s">
        <v>258</v>
      </c>
      <c r="P34" s="420"/>
      <c r="Q34" s="420"/>
      <c r="R34" s="420"/>
      <c r="S34" s="420"/>
      <c r="T34" s="420"/>
      <c r="U34" s="420"/>
      <c r="V34" s="421"/>
      <c r="W34" s="191"/>
    </row>
    <row r="35" spans="3:23" ht="18.899999999999999" customHeight="1" x14ac:dyDescent="0.35">
      <c r="C35" s="190"/>
      <c r="D35" s="2" t="s">
        <v>39</v>
      </c>
      <c r="E35" s="2" t="s">
        <v>5</v>
      </c>
      <c r="F35" s="3">
        <v>509.25</v>
      </c>
      <c r="G35" s="3">
        <v>178.23749999999998</v>
      </c>
      <c r="H35" s="408" t="s">
        <v>47</v>
      </c>
      <c r="I35" s="408"/>
      <c r="J35" s="408"/>
      <c r="K35" s="408"/>
      <c r="L35" s="408"/>
      <c r="M35" s="408"/>
      <c r="N35" s="408"/>
      <c r="O35" s="419" t="s">
        <v>258</v>
      </c>
      <c r="P35" s="420"/>
      <c r="Q35" s="420"/>
      <c r="R35" s="420"/>
      <c r="S35" s="420"/>
      <c r="T35" s="420"/>
      <c r="U35" s="420"/>
      <c r="V35" s="421"/>
      <c r="W35" s="191"/>
    </row>
    <row r="36" spans="3:23" x14ac:dyDescent="0.3">
      <c r="C36" s="190"/>
      <c r="D36" s="130"/>
      <c r="E36" s="130"/>
      <c r="F36" s="130"/>
      <c r="G36" s="130"/>
      <c r="H36" s="130"/>
      <c r="I36" s="130"/>
      <c r="J36" s="130"/>
      <c r="K36" s="130"/>
      <c r="L36" s="130"/>
      <c r="M36" s="130"/>
      <c r="N36" s="130"/>
      <c r="O36" s="130"/>
      <c r="P36" s="130"/>
      <c r="Q36" s="130"/>
      <c r="R36" s="130"/>
      <c r="S36" s="130"/>
      <c r="T36" s="130"/>
      <c r="U36" s="130"/>
      <c r="V36" s="130"/>
      <c r="W36" s="191"/>
    </row>
    <row r="37" spans="3:23" x14ac:dyDescent="0.3">
      <c r="C37" s="190"/>
      <c r="D37" s="130"/>
      <c r="E37" s="130"/>
      <c r="F37" s="130"/>
      <c r="G37" s="130"/>
      <c r="H37" s="130"/>
      <c r="I37" s="130"/>
      <c r="J37" s="130"/>
      <c r="K37" s="130"/>
      <c r="L37" s="130"/>
      <c r="M37" s="130"/>
      <c r="N37" s="130"/>
      <c r="O37" s="130"/>
      <c r="P37" s="130"/>
      <c r="Q37" s="130"/>
      <c r="R37" s="130"/>
      <c r="S37" s="130"/>
      <c r="T37" s="130"/>
      <c r="U37" s="130"/>
      <c r="V37" s="130"/>
      <c r="W37" s="191"/>
    </row>
    <row r="38" spans="3:23" x14ac:dyDescent="0.3">
      <c r="C38" s="197"/>
      <c r="D38" s="198"/>
      <c r="E38" s="198"/>
      <c r="F38" s="198"/>
      <c r="G38" s="198"/>
      <c r="H38" s="198"/>
      <c r="I38" s="198"/>
      <c r="J38" s="198"/>
      <c r="K38" s="198"/>
      <c r="L38" s="198"/>
      <c r="M38" s="198"/>
      <c r="N38" s="198"/>
      <c r="O38" s="198"/>
      <c r="P38" s="198"/>
      <c r="Q38" s="198"/>
      <c r="R38" s="198"/>
      <c r="S38" s="198"/>
      <c r="T38" s="198"/>
      <c r="U38" s="198"/>
      <c r="V38" s="198"/>
      <c r="W38" s="199"/>
    </row>
    <row r="78" ht="22.5" customHeight="1" x14ac:dyDescent="0.3"/>
    <row r="79" ht="22.5" customHeight="1" x14ac:dyDescent="0.3"/>
    <row r="80" ht="18.75" customHeight="1" x14ac:dyDescent="0.3"/>
    <row r="81" ht="39.75" customHeight="1" x14ac:dyDescent="0.3"/>
    <row r="82" ht="53.25" customHeight="1" x14ac:dyDescent="0.3"/>
    <row r="97" spans="8:8" x14ac:dyDescent="0.3">
      <c r="H97" s="225"/>
    </row>
    <row r="98" spans="8:8" x14ac:dyDescent="0.3">
      <c r="H98" s="225"/>
    </row>
    <row r="99" spans="8:8" x14ac:dyDescent="0.3">
      <c r="H99" s="226"/>
    </row>
    <row r="100" spans="8:8" x14ac:dyDescent="0.3">
      <c r="H100" s="225"/>
    </row>
  </sheetData>
  <sheetProtection algorithmName="SHA-512" hashValue="N+5/3VPFvv+2GcyJS/bt22Zw4+tyKJRLYNOGeRt/6ri81AhWiSMqHnP6//d6YyJydEWpkCfNk9+QeZJ2uyl8MQ==" saltValue="s5jTnE2o0lctJIMHXPmpHg==" spinCount="100000" sheet="1" objects="1" scenarios="1" selectLockedCells="1" selectUnlockedCells="1"/>
  <mergeCells count="38">
    <mergeCell ref="D10:D12"/>
    <mergeCell ref="G7:J13"/>
    <mergeCell ref="H34:N34"/>
    <mergeCell ref="H35:N35"/>
    <mergeCell ref="D28:D29"/>
    <mergeCell ref="H20:N22"/>
    <mergeCell ref="H27:N27"/>
    <mergeCell ref="O34:V34"/>
    <mergeCell ref="O35:V35"/>
    <mergeCell ref="K6:Q6"/>
    <mergeCell ref="R6:T6"/>
    <mergeCell ref="F4:J4"/>
    <mergeCell ref="K5:Q5"/>
    <mergeCell ref="R5:T5"/>
    <mergeCell ref="K10:Q12"/>
    <mergeCell ref="R10:T12"/>
    <mergeCell ref="K7:Q7"/>
    <mergeCell ref="R7:T7"/>
    <mergeCell ref="K8:Q8"/>
    <mergeCell ref="R8:T8"/>
    <mergeCell ref="K9:Q9"/>
    <mergeCell ref="R9:T9"/>
    <mergeCell ref="K13:Q13"/>
    <mergeCell ref="R13:T13"/>
    <mergeCell ref="H16:N16"/>
    <mergeCell ref="O16:V16"/>
    <mergeCell ref="H17:N19"/>
    <mergeCell ref="O17:V19"/>
    <mergeCell ref="O20:V22"/>
    <mergeCell ref="H23:N23"/>
    <mergeCell ref="O23:V23"/>
    <mergeCell ref="H24:N24"/>
    <mergeCell ref="O24:V24"/>
    <mergeCell ref="O27:V27"/>
    <mergeCell ref="H28:N29"/>
    <mergeCell ref="O28:V29"/>
    <mergeCell ref="H33:N33"/>
    <mergeCell ref="O33:V3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S390"/>
  <sheetViews>
    <sheetView topLeftCell="A7" zoomScale="60" zoomScaleNormal="60" workbookViewId="0">
      <selection activeCell="K34" sqref="K34:M39"/>
    </sheetView>
  </sheetViews>
  <sheetFormatPr defaultColWidth="8.88671875" defaultRowHeight="14.4" x14ac:dyDescent="0.3"/>
  <cols>
    <col min="1" max="1" width="9.109375" style="200"/>
    <col min="2" max="2" width="9.109375" style="5"/>
    <col min="3" max="3" width="43.44140625" customWidth="1"/>
    <col min="4" max="4" width="32" customWidth="1"/>
    <col min="5" max="5" width="21.88671875" customWidth="1"/>
    <col min="6" max="6" width="15" customWidth="1"/>
    <col min="7" max="7" width="11.6640625" customWidth="1"/>
    <col min="8" max="8" width="46.44140625" customWidth="1"/>
    <col min="9" max="9" width="24.109375" customWidth="1"/>
    <col min="10" max="10" width="28.33203125" customWidth="1"/>
    <col min="11" max="11" width="31.44140625" customWidth="1"/>
    <col min="12" max="12" width="52.44140625" customWidth="1"/>
    <col min="13" max="13" width="31.44140625" customWidth="1"/>
    <col min="14" max="14" width="9" customWidth="1"/>
    <col min="15" max="15" width="102.44140625" style="200" customWidth="1"/>
    <col min="16" max="69" width="9.109375" style="200"/>
  </cols>
  <sheetData>
    <row r="1" spans="2:71" s="200" customFormat="1" x14ac:dyDescent="0.3"/>
    <row r="2" spans="2:71" x14ac:dyDescent="0.3">
      <c r="B2" s="187"/>
      <c r="C2" s="188"/>
      <c r="D2" s="188"/>
      <c r="E2" s="188"/>
      <c r="F2" s="188"/>
      <c r="G2" s="188"/>
      <c r="H2" s="188"/>
      <c r="I2" s="188"/>
      <c r="J2" s="188"/>
      <c r="K2" s="188"/>
      <c r="L2" s="188"/>
      <c r="M2" s="188"/>
      <c r="N2" s="189"/>
      <c r="BR2" s="200"/>
      <c r="BS2" s="200"/>
    </row>
    <row r="3" spans="2:71" ht="118.5" customHeight="1" x14ac:dyDescent="0.3">
      <c r="B3" s="190"/>
      <c r="C3" s="13" t="s">
        <v>8</v>
      </c>
      <c r="D3" s="122" t="s">
        <v>286</v>
      </c>
      <c r="E3" s="122" t="s">
        <v>392</v>
      </c>
      <c r="F3" s="122" t="s">
        <v>50</v>
      </c>
      <c r="G3" s="122" t="s">
        <v>51</v>
      </c>
      <c r="H3" s="453" t="s">
        <v>52</v>
      </c>
      <c r="I3" s="453"/>
      <c r="J3" s="453"/>
      <c r="K3" s="453"/>
      <c r="L3" s="453"/>
      <c r="M3" s="130"/>
      <c r="N3" s="191"/>
      <c r="BR3" s="200"/>
      <c r="BS3" s="200"/>
    </row>
    <row r="4" spans="2:71" x14ac:dyDescent="0.3">
      <c r="B4" s="190"/>
      <c r="C4" s="289" t="s">
        <v>13</v>
      </c>
      <c r="D4" s="170">
        <v>7.0000000000000007E-2</v>
      </c>
      <c r="E4" s="170">
        <v>0.87</v>
      </c>
      <c r="F4" s="171">
        <v>1</v>
      </c>
      <c r="G4" s="171">
        <v>1</v>
      </c>
      <c r="H4" s="444" t="s">
        <v>368</v>
      </c>
      <c r="I4" s="444"/>
      <c r="J4" s="444"/>
      <c r="K4" s="444"/>
      <c r="L4" s="444"/>
      <c r="M4" s="130"/>
      <c r="N4" s="191"/>
      <c r="O4" s="201"/>
      <c r="P4" s="201"/>
      <c r="Q4" s="201"/>
      <c r="BR4" s="200"/>
      <c r="BS4" s="200"/>
    </row>
    <row r="5" spans="2:71" x14ac:dyDescent="0.3">
      <c r="B5" s="190"/>
      <c r="C5" s="289" t="s">
        <v>15</v>
      </c>
      <c r="D5" s="170">
        <v>7.0000000000000007E-2</v>
      </c>
      <c r="E5" s="170">
        <v>0.84</v>
      </c>
      <c r="F5" s="171">
        <v>1</v>
      </c>
      <c r="G5" s="171">
        <v>1</v>
      </c>
      <c r="H5" s="444" t="s">
        <v>368</v>
      </c>
      <c r="I5" s="444"/>
      <c r="J5" s="444"/>
      <c r="K5" s="444"/>
      <c r="L5" s="444"/>
      <c r="M5" s="130"/>
      <c r="N5" s="191"/>
      <c r="O5" s="201"/>
      <c r="P5" s="201"/>
      <c r="Q5" s="201"/>
      <c r="BR5" s="200"/>
      <c r="BS5" s="200"/>
    </row>
    <row r="6" spans="2:71" ht="28.8" x14ac:dyDescent="0.3">
      <c r="B6" s="190"/>
      <c r="C6" s="289" t="s">
        <v>397</v>
      </c>
      <c r="D6" s="170">
        <v>7.0000000000000007E-2</v>
      </c>
      <c r="E6" s="170">
        <v>0.87</v>
      </c>
      <c r="F6" s="171">
        <v>1</v>
      </c>
      <c r="G6" s="171">
        <v>1</v>
      </c>
      <c r="H6" s="444" t="s">
        <v>54</v>
      </c>
      <c r="I6" s="444"/>
      <c r="J6" s="444"/>
      <c r="K6" s="444"/>
      <c r="L6" s="444"/>
      <c r="M6" s="130"/>
      <c r="N6" s="191"/>
      <c r="O6" s="201"/>
      <c r="P6" s="201"/>
      <c r="Q6" s="201"/>
      <c r="BR6" s="200"/>
      <c r="BS6" s="200"/>
    </row>
    <row r="7" spans="2:71" x14ac:dyDescent="0.3">
      <c r="B7" s="190"/>
      <c r="C7" s="289" t="s">
        <v>367</v>
      </c>
      <c r="D7" s="171">
        <v>0.11</v>
      </c>
      <c r="E7" s="171">
        <v>1</v>
      </c>
      <c r="F7" s="171">
        <v>1</v>
      </c>
      <c r="G7" s="171">
        <v>1</v>
      </c>
      <c r="H7" s="444"/>
      <c r="I7" s="444"/>
      <c r="J7" s="444"/>
      <c r="K7" s="444"/>
      <c r="L7" s="444"/>
      <c r="M7" s="130"/>
      <c r="N7" s="191"/>
      <c r="O7" s="201"/>
      <c r="P7" s="201"/>
      <c r="Q7" s="201"/>
      <c r="BR7" s="200"/>
      <c r="BS7" s="200"/>
    </row>
    <row r="8" spans="2:71" x14ac:dyDescent="0.3">
      <c r="B8" s="190"/>
      <c r="C8" s="289" t="s">
        <v>12</v>
      </c>
      <c r="D8" s="171">
        <v>0.16</v>
      </c>
      <c r="E8" s="171">
        <v>1</v>
      </c>
      <c r="F8" s="171">
        <v>1</v>
      </c>
      <c r="G8" s="171">
        <v>1</v>
      </c>
      <c r="H8" s="444"/>
      <c r="I8" s="444"/>
      <c r="J8" s="444"/>
      <c r="K8" s="444"/>
      <c r="L8" s="444"/>
      <c r="M8" s="130"/>
      <c r="N8" s="191"/>
      <c r="O8" s="201"/>
      <c r="P8" s="201"/>
      <c r="Q8" s="201"/>
      <c r="BR8" s="200"/>
      <c r="BS8" s="200"/>
    </row>
    <row r="9" spans="2:71" ht="30" customHeight="1" x14ac:dyDescent="0.3">
      <c r="B9" s="190"/>
      <c r="C9" s="289" t="s">
        <v>9</v>
      </c>
      <c r="D9" s="172">
        <v>0.16</v>
      </c>
      <c r="E9" s="173" t="s">
        <v>37</v>
      </c>
      <c r="F9" s="171">
        <v>1</v>
      </c>
      <c r="G9" s="171">
        <v>1</v>
      </c>
      <c r="H9" s="444" t="s">
        <v>369</v>
      </c>
      <c r="I9" s="444"/>
      <c r="J9" s="444"/>
      <c r="K9" s="444"/>
      <c r="L9" s="444"/>
      <c r="M9" s="130"/>
      <c r="N9" s="191"/>
      <c r="O9" s="201"/>
      <c r="P9" s="201"/>
      <c r="Q9" s="201"/>
      <c r="BR9" s="200"/>
      <c r="BS9" s="200"/>
    </row>
    <row r="10" spans="2:71" ht="30" customHeight="1" x14ac:dyDescent="0.3">
      <c r="B10" s="190"/>
      <c r="C10" s="289" t="s">
        <v>14</v>
      </c>
      <c r="D10" s="172">
        <v>0.16</v>
      </c>
      <c r="E10" s="173" t="s">
        <v>37</v>
      </c>
      <c r="F10" s="171">
        <v>1</v>
      </c>
      <c r="G10" s="171">
        <v>1</v>
      </c>
      <c r="H10" s="444" t="s">
        <v>369</v>
      </c>
      <c r="I10" s="444"/>
      <c r="J10" s="444"/>
      <c r="K10" s="444"/>
      <c r="L10" s="444"/>
      <c r="M10" s="130"/>
      <c r="N10" s="191"/>
      <c r="O10" s="201"/>
      <c r="P10" s="201"/>
      <c r="Q10" s="201"/>
      <c r="BR10" s="200"/>
      <c r="BS10" s="200"/>
    </row>
    <row r="11" spans="2:71" x14ac:dyDescent="0.3">
      <c r="B11" s="190"/>
      <c r="C11" s="289" t="s">
        <v>93</v>
      </c>
      <c r="D11" s="446">
        <v>0.25</v>
      </c>
      <c r="E11" s="170">
        <v>0.87</v>
      </c>
      <c r="F11" s="174">
        <v>0.2</v>
      </c>
      <c r="G11" s="174">
        <v>1</v>
      </c>
      <c r="H11" s="444"/>
      <c r="I11" s="444"/>
      <c r="J11" s="444"/>
      <c r="K11" s="444"/>
      <c r="L11" s="444"/>
      <c r="M11" s="130"/>
      <c r="N11" s="191"/>
      <c r="O11" s="201"/>
      <c r="P11" s="201"/>
      <c r="Q11" s="201"/>
      <c r="BR11" s="200"/>
      <c r="BS11" s="200"/>
    </row>
    <row r="12" spans="2:71" ht="60" customHeight="1" x14ac:dyDescent="0.3">
      <c r="B12" s="190"/>
      <c r="C12" s="290" t="s">
        <v>92</v>
      </c>
      <c r="D12" s="447"/>
      <c r="E12" s="175" t="s">
        <v>37</v>
      </c>
      <c r="F12" s="176">
        <v>0.8</v>
      </c>
      <c r="G12" s="176">
        <v>0</v>
      </c>
      <c r="H12" s="444" t="s">
        <v>370</v>
      </c>
      <c r="I12" s="444"/>
      <c r="J12" s="444"/>
      <c r="K12" s="444"/>
      <c r="L12" s="444"/>
      <c r="M12" s="130"/>
      <c r="N12" s="191"/>
      <c r="O12" s="201"/>
      <c r="P12" s="201"/>
      <c r="Q12" s="201"/>
      <c r="BR12" s="200"/>
      <c r="BS12" s="200"/>
    </row>
    <row r="13" spans="2:71" x14ac:dyDescent="0.3">
      <c r="B13" s="190"/>
      <c r="C13" s="291" t="s">
        <v>94</v>
      </c>
      <c r="D13" s="447"/>
      <c r="E13" s="170">
        <v>0.87</v>
      </c>
      <c r="F13" s="174">
        <v>0.2</v>
      </c>
      <c r="G13" s="174">
        <v>0.2</v>
      </c>
      <c r="H13" s="444"/>
      <c r="I13" s="444"/>
      <c r="J13" s="444"/>
      <c r="K13" s="444"/>
      <c r="L13" s="444"/>
      <c r="M13" s="130"/>
      <c r="N13" s="191"/>
      <c r="O13" s="201"/>
      <c r="P13" s="201"/>
      <c r="Q13" s="201"/>
      <c r="BR13" s="200"/>
      <c r="BS13" s="200"/>
    </row>
    <row r="14" spans="2:71" ht="60" customHeight="1" x14ac:dyDescent="0.3">
      <c r="B14" s="190"/>
      <c r="C14" s="292" t="s">
        <v>95</v>
      </c>
      <c r="D14" s="448"/>
      <c r="E14" s="175" t="s">
        <v>37</v>
      </c>
      <c r="F14" s="176">
        <v>0.8</v>
      </c>
      <c r="G14" s="176">
        <v>0.8</v>
      </c>
      <c r="H14" s="444" t="s">
        <v>371</v>
      </c>
      <c r="I14" s="444"/>
      <c r="J14" s="444"/>
      <c r="K14" s="444"/>
      <c r="L14" s="444"/>
      <c r="M14" s="130"/>
      <c r="N14" s="191"/>
      <c r="O14" s="201"/>
      <c r="P14" s="201"/>
      <c r="Q14" s="201"/>
      <c r="BR14" s="200"/>
      <c r="BS14" s="200"/>
    </row>
    <row r="15" spans="2:71" ht="165" customHeight="1" x14ac:dyDescent="0.3">
      <c r="B15" s="190"/>
      <c r="C15" s="292" t="s">
        <v>86</v>
      </c>
      <c r="D15" s="175" t="s">
        <v>67</v>
      </c>
      <c r="E15" s="175"/>
      <c r="F15" s="176">
        <v>0</v>
      </c>
      <c r="G15" s="176">
        <v>0.6</v>
      </c>
      <c r="H15" s="375" t="s">
        <v>373</v>
      </c>
      <c r="I15" s="375"/>
      <c r="J15" s="375"/>
      <c r="K15" s="375"/>
      <c r="L15" s="375"/>
      <c r="M15" s="130"/>
      <c r="N15" s="191"/>
      <c r="O15" s="201"/>
      <c r="P15" s="201"/>
      <c r="Q15" s="201"/>
      <c r="BR15" s="200"/>
      <c r="BS15" s="200"/>
    </row>
    <row r="16" spans="2:71" ht="30" customHeight="1" x14ac:dyDescent="0.3">
      <c r="B16" s="190"/>
      <c r="C16" s="291" t="s">
        <v>164</v>
      </c>
      <c r="D16" s="449">
        <v>0.25</v>
      </c>
      <c r="E16" s="177" t="s">
        <v>37</v>
      </c>
      <c r="F16" s="174">
        <v>0.8</v>
      </c>
      <c r="G16" s="174">
        <v>0.8</v>
      </c>
      <c r="H16" s="375" t="s">
        <v>372</v>
      </c>
      <c r="I16" s="375"/>
      <c r="J16" s="375"/>
      <c r="K16" s="375"/>
      <c r="L16" s="375"/>
      <c r="M16" s="130"/>
      <c r="N16" s="191"/>
      <c r="O16" s="201"/>
      <c r="P16" s="201"/>
      <c r="Q16" s="201"/>
      <c r="BR16" s="200"/>
      <c r="BS16" s="200"/>
    </row>
    <row r="17" spans="2:71" x14ac:dyDescent="0.3">
      <c r="B17" s="190"/>
      <c r="C17" s="291" t="s">
        <v>165</v>
      </c>
      <c r="D17" s="450"/>
      <c r="E17" s="178">
        <v>1</v>
      </c>
      <c r="F17" s="174">
        <v>0.2</v>
      </c>
      <c r="G17" s="174">
        <v>0.2</v>
      </c>
      <c r="H17" s="452"/>
      <c r="I17" s="452"/>
      <c r="J17" s="452"/>
      <c r="K17" s="452"/>
      <c r="L17" s="452"/>
      <c r="M17" s="130"/>
      <c r="N17" s="191"/>
      <c r="O17" s="201"/>
      <c r="P17" s="201"/>
      <c r="Q17" s="201"/>
      <c r="BR17" s="200"/>
      <c r="BS17" s="200"/>
    </row>
    <row r="18" spans="2:71" x14ac:dyDescent="0.3">
      <c r="B18" s="190"/>
      <c r="C18" s="192"/>
      <c r="D18" s="193"/>
      <c r="E18" s="194"/>
      <c r="F18" s="195"/>
      <c r="G18" s="195"/>
      <c r="H18" s="196"/>
      <c r="I18" s="130"/>
      <c r="J18" s="130"/>
      <c r="K18" s="130"/>
      <c r="L18" s="130"/>
      <c r="M18" s="130"/>
      <c r="N18" s="191"/>
      <c r="O18" s="201"/>
      <c r="P18" s="201"/>
      <c r="Q18" s="201"/>
      <c r="BR18" s="200"/>
      <c r="BS18" s="200"/>
    </row>
    <row r="19" spans="2:71" x14ac:dyDescent="0.3">
      <c r="B19" s="190"/>
      <c r="C19" s="130"/>
      <c r="D19" s="130"/>
      <c r="E19" s="130"/>
      <c r="F19" s="130"/>
      <c r="G19" s="130"/>
      <c r="H19" s="130"/>
      <c r="I19" s="130"/>
      <c r="J19" s="130"/>
      <c r="K19" s="130"/>
      <c r="L19" s="130"/>
      <c r="M19" s="130"/>
      <c r="N19" s="191"/>
      <c r="BR19" s="200"/>
      <c r="BS19" s="200"/>
    </row>
    <row r="20" spans="2:71" ht="30" customHeight="1" x14ac:dyDescent="0.3">
      <c r="B20" s="190"/>
      <c r="C20" s="130"/>
      <c r="D20" s="130"/>
      <c r="E20" s="451" t="s">
        <v>56</v>
      </c>
      <c r="F20" s="451"/>
      <c r="G20" s="451" t="s">
        <v>57</v>
      </c>
      <c r="H20" s="451"/>
      <c r="I20" s="451" t="s">
        <v>260</v>
      </c>
      <c r="J20" s="451"/>
      <c r="K20" s="130"/>
      <c r="L20" s="130"/>
      <c r="M20" s="130"/>
      <c r="N20" s="191"/>
      <c r="BR20" s="200"/>
      <c r="BS20" s="200"/>
    </row>
    <row r="21" spans="2:71" x14ac:dyDescent="0.3">
      <c r="B21" s="190"/>
      <c r="C21" s="9" t="s">
        <v>8</v>
      </c>
      <c r="D21" s="121" t="s">
        <v>55</v>
      </c>
      <c r="E21" s="121">
        <v>2020</v>
      </c>
      <c r="F21" s="121">
        <v>2030</v>
      </c>
      <c r="G21" s="121">
        <v>2020</v>
      </c>
      <c r="H21" s="121">
        <v>2030</v>
      </c>
      <c r="I21" s="121">
        <v>2020</v>
      </c>
      <c r="J21" s="121">
        <v>2030</v>
      </c>
      <c r="K21" s="445" t="s">
        <v>52</v>
      </c>
      <c r="L21" s="445"/>
      <c r="M21" s="445"/>
      <c r="N21" s="127"/>
      <c r="BR21" s="200"/>
      <c r="BS21" s="200"/>
    </row>
    <row r="22" spans="2:71" ht="15" customHeight="1" x14ac:dyDescent="0.3">
      <c r="B22" s="190"/>
      <c r="C22" s="202" t="s">
        <v>9</v>
      </c>
      <c r="D22" s="180">
        <v>35</v>
      </c>
      <c r="E22" s="181">
        <v>3.6</v>
      </c>
      <c r="F22" s="181">
        <v>4.056</v>
      </c>
      <c r="G22" s="181">
        <v>2.1</v>
      </c>
      <c r="H22" s="181">
        <v>2.6</v>
      </c>
      <c r="I22" s="181">
        <v>3.1199209746460328</v>
      </c>
      <c r="J22" s="181">
        <v>3.6193658629200685</v>
      </c>
      <c r="K22" s="444" t="s">
        <v>262</v>
      </c>
      <c r="L22" s="444"/>
      <c r="M22" s="444"/>
      <c r="N22" s="191"/>
      <c r="BR22" s="200"/>
      <c r="BS22" s="200"/>
    </row>
    <row r="23" spans="2:71" x14ac:dyDescent="0.3">
      <c r="B23" s="190"/>
      <c r="C23" s="203"/>
      <c r="D23" s="180">
        <v>40</v>
      </c>
      <c r="E23" s="181">
        <v>3.4</v>
      </c>
      <c r="F23" s="181">
        <v>3.8668213457076557</v>
      </c>
      <c r="G23" s="181">
        <v>2.1</v>
      </c>
      <c r="H23" s="181">
        <v>2.6</v>
      </c>
      <c r="I23" s="181">
        <v>2.9999329534026153</v>
      </c>
      <c r="J23" s="181">
        <v>3.4995007427428986</v>
      </c>
      <c r="K23" s="444"/>
      <c r="L23" s="444"/>
      <c r="M23" s="444"/>
      <c r="N23" s="191"/>
      <c r="BR23" s="200"/>
      <c r="BS23" s="200"/>
    </row>
    <row r="24" spans="2:71" x14ac:dyDescent="0.3">
      <c r="B24" s="190"/>
      <c r="C24" s="203"/>
      <c r="D24" s="180">
        <v>45</v>
      </c>
      <c r="E24" s="181">
        <v>3</v>
      </c>
      <c r="F24" s="181">
        <v>3.4839719373988123</v>
      </c>
      <c r="G24" s="181">
        <v>2.1</v>
      </c>
      <c r="H24" s="181">
        <v>2.6</v>
      </c>
      <c r="I24" s="181">
        <v>2.7464347826086959</v>
      </c>
      <c r="J24" s="181">
        <v>3.2462117423016537</v>
      </c>
      <c r="K24" s="444"/>
      <c r="L24" s="444"/>
      <c r="M24" s="444"/>
      <c r="N24" s="191"/>
      <c r="BR24" s="200"/>
      <c r="BS24" s="200"/>
    </row>
    <row r="25" spans="2:71" x14ac:dyDescent="0.3">
      <c r="B25" s="190"/>
      <c r="C25" s="203"/>
      <c r="D25" s="180">
        <v>50</v>
      </c>
      <c r="E25" s="181">
        <v>2.7</v>
      </c>
      <c r="F25" s="181">
        <v>3.1928338762214987</v>
      </c>
      <c r="G25" s="181">
        <v>2.1</v>
      </c>
      <c r="H25" s="181">
        <v>2.6</v>
      </c>
      <c r="I25" s="181">
        <v>2.543450250536865</v>
      </c>
      <c r="J25" s="181">
        <v>3.0433452791861413</v>
      </c>
      <c r="K25" s="444"/>
      <c r="L25" s="444"/>
      <c r="M25" s="444"/>
      <c r="N25" s="191"/>
      <c r="BR25" s="200"/>
      <c r="BS25" s="200"/>
    </row>
    <row r="26" spans="2:71" x14ac:dyDescent="0.3">
      <c r="B26" s="190"/>
      <c r="C26" s="203"/>
      <c r="D26" s="180">
        <v>55</v>
      </c>
      <c r="E26" s="181">
        <v>2.4</v>
      </c>
      <c r="F26" s="181">
        <v>2.8981977061714908</v>
      </c>
      <c r="G26" s="181">
        <v>2.1</v>
      </c>
      <c r="H26" s="181">
        <v>2.6</v>
      </c>
      <c r="I26" s="181">
        <v>2.3283450055289348</v>
      </c>
      <c r="J26" s="181">
        <v>2.8283171690768936</v>
      </c>
      <c r="K26" s="444"/>
      <c r="L26" s="444"/>
      <c r="M26" s="444"/>
      <c r="N26" s="191"/>
      <c r="BR26" s="200"/>
      <c r="BS26" s="200"/>
    </row>
    <row r="27" spans="2:71" x14ac:dyDescent="0.3">
      <c r="B27" s="190"/>
      <c r="C27" s="203"/>
      <c r="D27" s="180">
        <v>60</v>
      </c>
      <c r="E27" s="181">
        <v>2.1</v>
      </c>
      <c r="F27" s="181">
        <v>2.6</v>
      </c>
      <c r="G27" s="181">
        <v>2.1</v>
      </c>
      <c r="H27" s="181">
        <v>2.6</v>
      </c>
      <c r="I27" s="181">
        <v>2.1</v>
      </c>
      <c r="J27" s="181">
        <v>2.6</v>
      </c>
      <c r="K27" s="444"/>
      <c r="L27" s="444"/>
      <c r="M27" s="444"/>
      <c r="N27" s="191"/>
      <c r="BR27" s="200"/>
      <c r="BS27" s="200"/>
    </row>
    <row r="28" spans="2:71" ht="15" customHeight="1" x14ac:dyDescent="0.3">
      <c r="B28" s="190"/>
      <c r="C28" s="202" t="s">
        <v>14</v>
      </c>
      <c r="D28" s="180">
        <v>35</v>
      </c>
      <c r="E28" s="181">
        <v>3.7610907563025222</v>
      </c>
      <c r="F28" s="181">
        <v>4.2353877974847896</v>
      </c>
      <c r="G28" s="181">
        <v>2.4490823529411765</v>
      </c>
      <c r="H28" s="181">
        <v>2.949082352941176</v>
      </c>
      <c r="I28" s="181">
        <v>3.3719461366220687</v>
      </c>
      <c r="J28" s="181">
        <v>3.8716024998676577</v>
      </c>
      <c r="K28" s="444" t="s">
        <v>261</v>
      </c>
      <c r="L28" s="444"/>
      <c r="M28" s="444"/>
      <c r="N28" s="191"/>
      <c r="BR28" s="200"/>
      <c r="BS28" s="200"/>
    </row>
    <row r="29" spans="2:71" x14ac:dyDescent="0.3">
      <c r="B29" s="190"/>
      <c r="C29" s="203"/>
      <c r="D29" s="180">
        <v>40</v>
      </c>
      <c r="E29" s="181">
        <v>3.5861563025210077</v>
      </c>
      <c r="F29" s="181">
        <v>4.0667999644045256</v>
      </c>
      <c r="G29" s="181">
        <v>2.4490823529411765</v>
      </c>
      <c r="H29" s="181">
        <v>2.949082352941176</v>
      </c>
      <c r="I29" s="181">
        <v>3.2600857916364023</v>
      </c>
      <c r="J29" s="181">
        <v>3.7598203986782068</v>
      </c>
      <c r="K29" s="444"/>
      <c r="L29" s="444"/>
      <c r="M29" s="444"/>
      <c r="N29" s="191"/>
      <c r="BR29" s="200"/>
      <c r="BS29" s="200"/>
    </row>
    <row r="30" spans="2:71" x14ac:dyDescent="0.3">
      <c r="B30" s="190"/>
      <c r="C30" s="203"/>
      <c r="D30" s="180">
        <v>45</v>
      </c>
      <c r="E30" s="181">
        <v>3.2362873949579836</v>
      </c>
      <c r="F30" s="181">
        <v>3.7269612480658663</v>
      </c>
      <c r="G30" s="181">
        <v>2.4490823529411765</v>
      </c>
      <c r="H30" s="181">
        <v>2.949082352941176</v>
      </c>
      <c r="I30" s="181">
        <v>3.0267063777309806</v>
      </c>
      <c r="J30" s="181">
        <v>3.5265717373290255</v>
      </c>
      <c r="K30" s="444"/>
      <c r="L30" s="444"/>
      <c r="M30" s="444"/>
      <c r="N30" s="191"/>
      <c r="BR30" s="200"/>
      <c r="BS30" s="200"/>
    </row>
    <row r="31" spans="2:71" x14ac:dyDescent="0.3">
      <c r="B31" s="190"/>
      <c r="C31" s="203"/>
      <c r="D31" s="180">
        <v>50</v>
      </c>
      <c r="E31" s="181">
        <v>2.9738857142857142</v>
      </c>
      <c r="F31" s="181">
        <v>3.4697243265644424</v>
      </c>
      <c r="G31" s="181">
        <v>2.4490823529411765</v>
      </c>
      <c r="H31" s="181">
        <v>2.949082352941176</v>
      </c>
      <c r="I31" s="181">
        <v>2.8426610495732705</v>
      </c>
      <c r="J31" s="181">
        <v>3.3425985351361334</v>
      </c>
      <c r="K31" s="444"/>
      <c r="L31" s="444"/>
      <c r="M31" s="444"/>
      <c r="N31" s="191"/>
      <c r="BR31" s="200"/>
      <c r="BS31" s="200"/>
    </row>
    <row r="32" spans="2:71" x14ac:dyDescent="0.3">
      <c r="B32" s="190"/>
      <c r="C32" s="203"/>
      <c r="D32" s="180">
        <v>55</v>
      </c>
      <c r="E32" s="181">
        <v>2.7114840336134458</v>
      </c>
      <c r="F32" s="181">
        <v>3.2104395455895705</v>
      </c>
      <c r="G32" s="181">
        <v>2.4490823529411765</v>
      </c>
      <c r="H32" s="181">
        <v>2.949082352941176</v>
      </c>
      <c r="I32" s="181">
        <v>2.6503113829618754</v>
      </c>
      <c r="J32" s="181">
        <v>3.1502950399483396</v>
      </c>
      <c r="K32" s="444"/>
      <c r="L32" s="444"/>
      <c r="M32" s="444"/>
      <c r="N32" s="191"/>
      <c r="BR32" s="200"/>
      <c r="BS32" s="200"/>
    </row>
    <row r="33" spans="2:71" x14ac:dyDescent="0.3">
      <c r="B33" s="190"/>
      <c r="C33" s="204"/>
      <c r="D33" s="180">
        <v>60</v>
      </c>
      <c r="E33" s="181">
        <v>2.4490823529411765</v>
      </c>
      <c r="F33" s="181">
        <v>2.949082352941176</v>
      </c>
      <c r="G33" s="181">
        <v>2.4490823529411765</v>
      </c>
      <c r="H33" s="181">
        <v>2.949082352941176</v>
      </c>
      <c r="I33" s="181">
        <v>2.4490823529411769</v>
      </c>
      <c r="J33" s="181">
        <v>2.9490823529411765</v>
      </c>
      <c r="K33" s="444"/>
      <c r="L33" s="444"/>
      <c r="M33" s="444"/>
      <c r="N33" s="191"/>
      <c r="BR33" s="200"/>
      <c r="BS33" s="200"/>
    </row>
    <row r="34" spans="2:71" x14ac:dyDescent="0.3">
      <c r="B34" s="190"/>
      <c r="C34" s="205" t="s">
        <v>119</v>
      </c>
      <c r="D34" s="183">
        <v>35</v>
      </c>
      <c r="E34" s="184">
        <v>3.6</v>
      </c>
      <c r="F34" s="184">
        <v>4.056</v>
      </c>
      <c r="G34" s="184">
        <v>2.1</v>
      </c>
      <c r="H34" s="184">
        <v>2.6</v>
      </c>
      <c r="I34" s="184">
        <v>3.1199209746460328</v>
      </c>
      <c r="J34" s="184">
        <v>3.6193658629200685</v>
      </c>
      <c r="K34" s="375" t="s">
        <v>263</v>
      </c>
      <c r="L34" s="375"/>
      <c r="M34" s="375"/>
      <c r="N34" s="191"/>
      <c r="BR34" s="200"/>
      <c r="BS34" s="200"/>
    </row>
    <row r="35" spans="2:71" x14ac:dyDescent="0.3">
      <c r="B35" s="190"/>
      <c r="C35" s="206"/>
      <c r="D35" s="183">
        <v>40</v>
      </c>
      <c r="E35" s="184">
        <v>3.4</v>
      </c>
      <c r="F35" s="184">
        <v>3.8668213457076557</v>
      </c>
      <c r="G35" s="184">
        <v>2.1</v>
      </c>
      <c r="H35" s="184">
        <v>2.6</v>
      </c>
      <c r="I35" s="184">
        <v>2.9999329534026153</v>
      </c>
      <c r="J35" s="184">
        <v>3.4995007427428986</v>
      </c>
      <c r="K35" s="375"/>
      <c r="L35" s="375"/>
      <c r="M35" s="375"/>
      <c r="N35" s="191"/>
      <c r="BR35" s="200"/>
      <c r="BS35" s="200"/>
    </row>
    <row r="36" spans="2:71" x14ac:dyDescent="0.3">
      <c r="B36" s="190"/>
      <c r="C36" s="206"/>
      <c r="D36" s="183">
        <v>45</v>
      </c>
      <c r="E36" s="184">
        <v>3</v>
      </c>
      <c r="F36" s="184">
        <v>3.4839719373988123</v>
      </c>
      <c r="G36" s="184">
        <v>2.1</v>
      </c>
      <c r="H36" s="184">
        <v>2.6</v>
      </c>
      <c r="I36" s="184">
        <v>2.7464347826086959</v>
      </c>
      <c r="J36" s="184">
        <v>3.2462117423016537</v>
      </c>
      <c r="K36" s="375"/>
      <c r="L36" s="375"/>
      <c r="M36" s="375"/>
      <c r="N36" s="191"/>
      <c r="BR36" s="200"/>
      <c r="BS36" s="200"/>
    </row>
    <row r="37" spans="2:71" x14ac:dyDescent="0.3">
      <c r="B37" s="190"/>
      <c r="C37" s="206"/>
      <c r="D37" s="183">
        <v>50</v>
      </c>
      <c r="E37" s="184">
        <v>2.7</v>
      </c>
      <c r="F37" s="184">
        <v>3.1928338762214987</v>
      </c>
      <c r="G37" s="184">
        <v>2.1</v>
      </c>
      <c r="H37" s="184">
        <v>2.6</v>
      </c>
      <c r="I37" s="184">
        <v>2.543450250536865</v>
      </c>
      <c r="J37" s="184">
        <v>3.0433452791861413</v>
      </c>
      <c r="K37" s="375"/>
      <c r="L37" s="375"/>
      <c r="M37" s="375"/>
      <c r="N37" s="191"/>
      <c r="BR37" s="200"/>
      <c r="BS37" s="200"/>
    </row>
    <row r="38" spans="2:71" x14ac:dyDescent="0.3">
      <c r="B38" s="190"/>
      <c r="C38" s="206"/>
      <c r="D38" s="183">
        <v>55</v>
      </c>
      <c r="E38" s="184">
        <v>2.4</v>
      </c>
      <c r="F38" s="184">
        <v>2.8981977061714908</v>
      </c>
      <c r="G38" s="184">
        <v>2.1</v>
      </c>
      <c r="H38" s="184">
        <v>2.6</v>
      </c>
      <c r="I38" s="184">
        <v>2.3283450055289348</v>
      </c>
      <c r="J38" s="184">
        <v>2.8283171690768936</v>
      </c>
      <c r="K38" s="375"/>
      <c r="L38" s="375"/>
      <c r="M38" s="375"/>
      <c r="N38" s="191"/>
      <c r="BR38" s="200"/>
      <c r="BS38" s="200"/>
    </row>
    <row r="39" spans="2:71" x14ac:dyDescent="0.3">
      <c r="B39" s="190"/>
      <c r="C39" s="207"/>
      <c r="D39" s="183">
        <v>60</v>
      </c>
      <c r="E39" s="184">
        <v>2.1</v>
      </c>
      <c r="F39" s="184">
        <v>2.6</v>
      </c>
      <c r="G39" s="184">
        <v>2.1</v>
      </c>
      <c r="H39" s="184">
        <v>2.6</v>
      </c>
      <c r="I39" s="184">
        <v>2.1</v>
      </c>
      <c r="J39" s="184">
        <v>2.6</v>
      </c>
      <c r="K39" s="375"/>
      <c r="L39" s="375"/>
      <c r="M39" s="375"/>
      <c r="N39" s="191"/>
      <c r="BR39" s="200"/>
      <c r="BS39" s="200"/>
    </row>
    <row r="40" spans="2:71" x14ac:dyDescent="0.3">
      <c r="B40" s="190"/>
      <c r="C40" s="130" t="s">
        <v>58</v>
      </c>
      <c r="D40" s="130"/>
      <c r="E40" s="130"/>
      <c r="F40" s="130"/>
      <c r="G40" s="130"/>
      <c r="H40" s="130"/>
      <c r="I40" s="130"/>
      <c r="J40" s="130"/>
      <c r="K40" s="130"/>
      <c r="L40" s="130"/>
      <c r="M40" s="130"/>
      <c r="N40" s="191"/>
      <c r="BR40" s="200"/>
      <c r="BS40" s="200"/>
    </row>
    <row r="41" spans="2:71" x14ac:dyDescent="0.3">
      <c r="B41" s="190"/>
      <c r="C41" s="130" t="s">
        <v>59</v>
      </c>
      <c r="D41" s="130"/>
      <c r="E41" s="130"/>
      <c r="F41" s="130"/>
      <c r="G41" s="130"/>
      <c r="H41" s="130"/>
      <c r="I41" s="130"/>
      <c r="J41" s="130"/>
      <c r="K41" s="130"/>
      <c r="L41" s="130"/>
      <c r="M41" s="130"/>
      <c r="N41" s="191"/>
      <c r="BR41" s="200"/>
      <c r="BS41" s="200"/>
    </row>
    <row r="42" spans="2:71" x14ac:dyDescent="0.3">
      <c r="B42" s="190"/>
      <c r="C42" s="130"/>
      <c r="D42" s="130"/>
      <c r="E42" s="130"/>
      <c r="F42" s="130"/>
      <c r="G42" s="130"/>
      <c r="H42" s="130"/>
      <c r="I42" s="130"/>
      <c r="J42" s="130"/>
      <c r="K42" s="130"/>
      <c r="L42" s="130"/>
      <c r="M42" s="130"/>
      <c r="N42" s="191"/>
      <c r="BR42" s="200"/>
      <c r="BS42" s="200"/>
    </row>
    <row r="43" spans="2:71" x14ac:dyDescent="0.3">
      <c r="B43" s="190"/>
      <c r="C43" s="130"/>
      <c r="D43" s="130"/>
      <c r="E43" s="130"/>
      <c r="F43" s="130"/>
      <c r="G43" s="130"/>
      <c r="H43" s="130"/>
      <c r="I43" s="130"/>
      <c r="J43" s="130"/>
      <c r="K43" s="130"/>
      <c r="L43" s="130"/>
      <c r="M43" s="130"/>
      <c r="N43" s="191"/>
      <c r="BR43" s="200"/>
      <c r="BS43" s="200"/>
    </row>
    <row r="44" spans="2:71" x14ac:dyDescent="0.3">
      <c r="B44" s="197"/>
      <c r="C44" s="198"/>
      <c r="D44" s="198"/>
      <c r="E44" s="198"/>
      <c r="F44" s="198"/>
      <c r="G44" s="198"/>
      <c r="H44" s="198"/>
      <c r="I44" s="198"/>
      <c r="J44" s="198"/>
      <c r="K44" s="198"/>
      <c r="L44" s="198"/>
      <c r="M44" s="198"/>
      <c r="N44" s="199"/>
      <c r="BR44" s="200"/>
      <c r="BS44" s="200"/>
    </row>
    <row r="45" spans="2:71" s="200" customFormat="1" x14ac:dyDescent="0.3"/>
    <row r="46" spans="2:71" s="200" customFormat="1" x14ac:dyDescent="0.3"/>
    <row r="47" spans="2:71" s="200" customFormat="1" x14ac:dyDescent="0.3"/>
    <row r="48" spans="2:71" s="200" customFormat="1" x14ac:dyDescent="0.3"/>
    <row r="49" s="200" customFormat="1" x14ac:dyDescent="0.3"/>
    <row r="50" s="200" customFormat="1" x14ac:dyDescent="0.3"/>
    <row r="51" s="200" customFormat="1" x14ac:dyDescent="0.3"/>
    <row r="52" s="200" customFormat="1" x14ac:dyDescent="0.3"/>
    <row r="53" s="200" customFormat="1" x14ac:dyDescent="0.3"/>
    <row r="54" s="200" customFormat="1" x14ac:dyDescent="0.3"/>
    <row r="55" s="200" customFormat="1" x14ac:dyDescent="0.3"/>
    <row r="56" s="200" customFormat="1" x14ac:dyDescent="0.3"/>
    <row r="57" s="200" customFormat="1" x14ac:dyDescent="0.3"/>
    <row r="58" s="200" customFormat="1" x14ac:dyDescent="0.3"/>
    <row r="59" s="200" customFormat="1" x14ac:dyDescent="0.3"/>
    <row r="60" s="200" customFormat="1" x14ac:dyDescent="0.3"/>
    <row r="61" s="200" customFormat="1" x14ac:dyDescent="0.3"/>
    <row r="62" s="200" customFormat="1" x14ac:dyDescent="0.3"/>
    <row r="63" s="200" customFormat="1" x14ac:dyDescent="0.3"/>
    <row r="64" s="200" customFormat="1" x14ac:dyDescent="0.3"/>
    <row r="65" s="200" customFormat="1" x14ac:dyDescent="0.3"/>
    <row r="66" s="200" customFormat="1" x14ac:dyDescent="0.3"/>
    <row r="67" s="200" customFormat="1" x14ac:dyDescent="0.3"/>
    <row r="68" s="200" customFormat="1" x14ac:dyDescent="0.3"/>
    <row r="69" s="200" customFormat="1" x14ac:dyDescent="0.3"/>
    <row r="70" s="200" customFormat="1" x14ac:dyDescent="0.3"/>
    <row r="71" s="200" customFormat="1" x14ac:dyDescent="0.3"/>
    <row r="72" s="200" customFormat="1" x14ac:dyDescent="0.3"/>
    <row r="73" s="200" customFormat="1" x14ac:dyDescent="0.3"/>
    <row r="74" s="200" customFormat="1" x14ac:dyDescent="0.3"/>
    <row r="75" s="200" customFormat="1" x14ac:dyDescent="0.3"/>
    <row r="76" s="200" customFormat="1" x14ac:dyDescent="0.3"/>
    <row r="77" s="200" customFormat="1" x14ac:dyDescent="0.3"/>
    <row r="78" s="200" customFormat="1" x14ac:dyDescent="0.3"/>
    <row r="79" s="200" customFormat="1" x14ac:dyDescent="0.3"/>
    <row r="80" s="200" customFormat="1" x14ac:dyDescent="0.3"/>
    <row r="81" s="200" customFormat="1" x14ac:dyDescent="0.3"/>
    <row r="82" s="200" customFormat="1" x14ac:dyDescent="0.3"/>
    <row r="83" s="200" customFormat="1" x14ac:dyDescent="0.3"/>
    <row r="84" s="200" customFormat="1" x14ac:dyDescent="0.3"/>
    <row r="85" s="200" customFormat="1" x14ac:dyDescent="0.3"/>
    <row r="86" s="200" customFormat="1" x14ac:dyDescent="0.3"/>
    <row r="87" s="200" customFormat="1" x14ac:dyDescent="0.3"/>
    <row r="88" s="200" customFormat="1" x14ac:dyDescent="0.3"/>
    <row r="89" s="200" customFormat="1" x14ac:dyDescent="0.3"/>
    <row r="90" s="200" customFormat="1" x14ac:dyDescent="0.3"/>
    <row r="91" s="200" customFormat="1" x14ac:dyDescent="0.3"/>
    <row r="92" s="200" customFormat="1" x14ac:dyDescent="0.3"/>
    <row r="93" s="200" customFormat="1" x14ac:dyDescent="0.3"/>
    <row r="94" s="200" customFormat="1" x14ac:dyDescent="0.3"/>
    <row r="95" s="200" customFormat="1" x14ac:dyDescent="0.3"/>
    <row r="96" s="200" customFormat="1" x14ac:dyDescent="0.3"/>
    <row r="97" s="200" customFormat="1" x14ac:dyDescent="0.3"/>
    <row r="98" s="200" customFormat="1" x14ac:dyDescent="0.3"/>
    <row r="99" s="200" customFormat="1" x14ac:dyDescent="0.3"/>
    <row r="100" s="200" customFormat="1" x14ac:dyDescent="0.3"/>
    <row r="101" s="200" customFormat="1" x14ac:dyDescent="0.3"/>
    <row r="102" s="200" customFormat="1" x14ac:dyDescent="0.3"/>
    <row r="103" s="200" customFormat="1" x14ac:dyDescent="0.3"/>
    <row r="104" s="200" customFormat="1" x14ac:dyDescent="0.3"/>
    <row r="105" s="200" customFormat="1" x14ac:dyDescent="0.3"/>
    <row r="106" s="200" customFormat="1" x14ac:dyDescent="0.3"/>
    <row r="107" s="200" customFormat="1" x14ac:dyDescent="0.3"/>
    <row r="108" s="200" customFormat="1" x14ac:dyDescent="0.3"/>
    <row r="109" s="200" customFormat="1" x14ac:dyDescent="0.3"/>
    <row r="110" s="200" customFormat="1" x14ac:dyDescent="0.3"/>
    <row r="111" s="200" customFormat="1" x14ac:dyDescent="0.3"/>
    <row r="112" s="200" customFormat="1" x14ac:dyDescent="0.3"/>
    <row r="113" s="200" customFormat="1" x14ac:dyDescent="0.3"/>
    <row r="114" s="200" customFormat="1" x14ac:dyDescent="0.3"/>
    <row r="115" s="200" customFormat="1" x14ac:dyDescent="0.3"/>
    <row r="116" s="200" customFormat="1" x14ac:dyDescent="0.3"/>
    <row r="117" s="200" customFormat="1" x14ac:dyDescent="0.3"/>
    <row r="118" s="200" customFormat="1" x14ac:dyDescent="0.3"/>
    <row r="119" s="200" customFormat="1" x14ac:dyDescent="0.3"/>
    <row r="120" s="200" customFormat="1" x14ac:dyDescent="0.3"/>
    <row r="121" s="200" customFormat="1" x14ac:dyDescent="0.3"/>
    <row r="122" s="200" customFormat="1" x14ac:dyDescent="0.3"/>
    <row r="123" s="200" customFormat="1" x14ac:dyDescent="0.3"/>
    <row r="124" s="200" customFormat="1" x14ac:dyDescent="0.3"/>
    <row r="125" s="200" customFormat="1" x14ac:dyDescent="0.3"/>
    <row r="126" s="200" customFormat="1" x14ac:dyDescent="0.3"/>
    <row r="127" s="200" customFormat="1" x14ac:dyDescent="0.3"/>
    <row r="128" s="200" customFormat="1" x14ac:dyDescent="0.3"/>
    <row r="129" s="200" customFormat="1" x14ac:dyDescent="0.3"/>
    <row r="130" s="200" customFormat="1" x14ac:dyDescent="0.3"/>
    <row r="131" s="200" customFormat="1" x14ac:dyDescent="0.3"/>
    <row r="132" s="200" customFormat="1" x14ac:dyDescent="0.3"/>
    <row r="133" s="200" customFormat="1" x14ac:dyDescent="0.3"/>
    <row r="134" s="200" customFormat="1" x14ac:dyDescent="0.3"/>
    <row r="135" s="200" customFormat="1" x14ac:dyDescent="0.3"/>
    <row r="136" s="200" customFormat="1" x14ac:dyDescent="0.3"/>
    <row r="137" s="200" customFormat="1" x14ac:dyDescent="0.3"/>
    <row r="138" s="200" customFormat="1" x14ac:dyDescent="0.3"/>
    <row r="139" s="200" customFormat="1" x14ac:dyDescent="0.3"/>
    <row r="140" s="200" customFormat="1" x14ac:dyDescent="0.3"/>
    <row r="141" s="200" customFormat="1" x14ac:dyDescent="0.3"/>
    <row r="142" s="200" customFormat="1" x14ac:dyDescent="0.3"/>
    <row r="143" s="200" customFormat="1" x14ac:dyDescent="0.3"/>
    <row r="144" s="200" customFormat="1" x14ac:dyDescent="0.3"/>
    <row r="145" s="200" customFormat="1" x14ac:dyDescent="0.3"/>
    <row r="146" s="200" customFormat="1" x14ac:dyDescent="0.3"/>
    <row r="147" s="200" customFormat="1" x14ac:dyDescent="0.3"/>
    <row r="148" s="200" customFormat="1" x14ac:dyDescent="0.3"/>
    <row r="149" s="200" customFormat="1" x14ac:dyDescent="0.3"/>
    <row r="150" s="200" customFormat="1" x14ac:dyDescent="0.3"/>
    <row r="151" s="200" customFormat="1" x14ac:dyDescent="0.3"/>
    <row r="152" s="200" customFormat="1" x14ac:dyDescent="0.3"/>
    <row r="153" s="200" customFormat="1" x14ac:dyDescent="0.3"/>
    <row r="154" s="200" customFormat="1" x14ac:dyDescent="0.3"/>
    <row r="155" s="200" customFormat="1" x14ac:dyDescent="0.3"/>
    <row r="156" s="200" customFormat="1" x14ac:dyDescent="0.3"/>
    <row r="157" s="200" customFormat="1" x14ac:dyDescent="0.3"/>
    <row r="158" s="200" customFormat="1" x14ac:dyDescent="0.3"/>
    <row r="159" s="200" customFormat="1" x14ac:dyDescent="0.3"/>
    <row r="160" s="200" customFormat="1" x14ac:dyDescent="0.3"/>
    <row r="161" s="200" customFormat="1" x14ac:dyDescent="0.3"/>
    <row r="162" s="200" customFormat="1" x14ac:dyDescent="0.3"/>
    <row r="163" s="200" customFormat="1" x14ac:dyDescent="0.3"/>
    <row r="164" s="200" customFormat="1" x14ac:dyDescent="0.3"/>
    <row r="165" s="200" customFormat="1" x14ac:dyDescent="0.3"/>
    <row r="166" s="200" customFormat="1" x14ac:dyDescent="0.3"/>
    <row r="167" s="200" customFormat="1" x14ac:dyDescent="0.3"/>
    <row r="168" s="200" customFormat="1" x14ac:dyDescent="0.3"/>
    <row r="169" s="200" customFormat="1" x14ac:dyDescent="0.3"/>
    <row r="170" s="200" customFormat="1" x14ac:dyDescent="0.3"/>
    <row r="171" s="200" customFormat="1" x14ac:dyDescent="0.3"/>
    <row r="172" s="200" customFormat="1" x14ac:dyDescent="0.3"/>
    <row r="173" s="200" customFormat="1" x14ac:dyDescent="0.3"/>
    <row r="174" s="200" customFormat="1" x14ac:dyDescent="0.3"/>
    <row r="175" s="200" customFormat="1" x14ac:dyDescent="0.3"/>
    <row r="176" s="200" customFormat="1" x14ac:dyDescent="0.3"/>
    <row r="177" s="200" customFormat="1" x14ac:dyDescent="0.3"/>
    <row r="178" s="200" customFormat="1" x14ac:dyDescent="0.3"/>
    <row r="179" s="200" customFormat="1" x14ac:dyDescent="0.3"/>
    <row r="180" s="200" customFormat="1" x14ac:dyDescent="0.3"/>
    <row r="181" s="200" customFormat="1" x14ac:dyDescent="0.3"/>
    <row r="182" s="200" customFormat="1" x14ac:dyDescent="0.3"/>
    <row r="183" s="200" customFormat="1" x14ac:dyDescent="0.3"/>
    <row r="184" s="200" customFormat="1" x14ac:dyDescent="0.3"/>
    <row r="185" s="200" customFormat="1" x14ac:dyDescent="0.3"/>
    <row r="186" s="200" customFormat="1" x14ac:dyDescent="0.3"/>
    <row r="187" s="200" customFormat="1" x14ac:dyDescent="0.3"/>
    <row r="188" s="200" customFormat="1" x14ac:dyDescent="0.3"/>
    <row r="189" s="200" customFormat="1" x14ac:dyDescent="0.3"/>
    <row r="190" s="200" customFormat="1" x14ac:dyDescent="0.3"/>
    <row r="191" s="200" customFormat="1" x14ac:dyDescent="0.3"/>
    <row r="192" s="200" customFormat="1" x14ac:dyDescent="0.3"/>
    <row r="193" s="200" customFormat="1" x14ac:dyDescent="0.3"/>
    <row r="194" s="200" customFormat="1" x14ac:dyDescent="0.3"/>
    <row r="195" s="200" customFormat="1" x14ac:dyDescent="0.3"/>
    <row r="196" s="200" customFormat="1" x14ac:dyDescent="0.3"/>
    <row r="197" s="200" customFormat="1" x14ac:dyDescent="0.3"/>
    <row r="198" s="200" customFormat="1" x14ac:dyDescent="0.3"/>
    <row r="199" s="200" customFormat="1" x14ac:dyDescent="0.3"/>
    <row r="200" s="200" customFormat="1" x14ac:dyDescent="0.3"/>
    <row r="201" s="200" customFormat="1" x14ac:dyDescent="0.3"/>
    <row r="202" s="200" customFormat="1" x14ac:dyDescent="0.3"/>
    <row r="203" s="200" customFormat="1" x14ac:dyDescent="0.3"/>
    <row r="204" s="200" customFormat="1" x14ac:dyDescent="0.3"/>
    <row r="205" s="200" customFormat="1" x14ac:dyDescent="0.3"/>
    <row r="206" s="200" customFormat="1" x14ac:dyDescent="0.3"/>
    <row r="207" s="200" customFormat="1" x14ac:dyDescent="0.3"/>
    <row r="208" s="200" customFormat="1" x14ac:dyDescent="0.3"/>
    <row r="209" s="200" customFormat="1" x14ac:dyDescent="0.3"/>
    <row r="210" s="200" customFormat="1" x14ac:dyDescent="0.3"/>
    <row r="211" s="200" customFormat="1" x14ac:dyDescent="0.3"/>
    <row r="212" s="200" customFormat="1" x14ac:dyDescent="0.3"/>
    <row r="213" s="200" customFormat="1" x14ac:dyDescent="0.3"/>
    <row r="214" s="200" customFormat="1" x14ac:dyDescent="0.3"/>
    <row r="215" s="200" customFormat="1" x14ac:dyDescent="0.3"/>
    <row r="216" s="200" customFormat="1" x14ac:dyDescent="0.3"/>
    <row r="217" s="200" customFormat="1" x14ac:dyDescent="0.3"/>
    <row r="218" s="200" customFormat="1" x14ac:dyDescent="0.3"/>
    <row r="219" s="200" customFormat="1" x14ac:dyDescent="0.3"/>
    <row r="220" s="200" customFormat="1" x14ac:dyDescent="0.3"/>
    <row r="221" s="200" customFormat="1" x14ac:dyDescent="0.3"/>
    <row r="222" s="200" customFormat="1" x14ac:dyDescent="0.3"/>
    <row r="223" s="200" customFormat="1" x14ac:dyDescent="0.3"/>
    <row r="224" s="200" customFormat="1" x14ac:dyDescent="0.3"/>
    <row r="225" s="200" customFormat="1" x14ac:dyDescent="0.3"/>
    <row r="226" s="200" customFormat="1" x14ac:dyDescent="0.3"/>
    <row r="227" s="200" customFormat="1" x14ac:dyDescent="0.3"/>
    <row r="228" s="200" customFormat="1" x14ac:dyDescent="0.3"/>
    <row r="229" s="200" customFormat="1" x14ac:dyDescent="0.3"/>
    <row r="230" s="200" customFormat="1" x14ac:dyDescent="0.3"/>
    <row r="231" s="200" customFormat="1" x14ac:dyDescent="0.3"/>
    <row r="232" s="200" customFormat="1" x14ac:dyDescent="0.3"/>
    <row r="233" s="200" customFormat="1" x14ac:dyDescent="0.3"/>
    <row r="234" s="200" customFormat="1" x14ac:dyDescent="0.3"/>
    <row r="235" s="200" customFormat="1" x14ac:dyDescent="0.3"/>
    <row r="236" s="200" customFormat="1" x14ac:dyDescent="0.3"/>
    <row r="237" s="200" customFormat="1" x14ac:dyDescent="0.3"/>
    <row r="238" s="200" customFormat="1" x14ac:dyDescent="0.3"/>
    <row r="239" s="200" customFormat="1" x14ac:dyDescent="0.3"/>
    <row r="240" s="200" customFormat="1" x14ac:dyDescent="0.3"/>
    <row r="241" s="200" customFormat="1" x14ac:dyDescent="0.3"/>
    <row r="242" s="200" customFormat="1" x14ac:dyDescent="0.3"/>
    <row r="243" s="200" customFormat="1" x14ac:dyDescent="0.3"/>
    <row r="244" s="200" customFormat="1" x14ac:dyDescent="0.3"/>
    <row r="245" s="200" customFormat="1" x14ac:dyDescent="0.3"/>
    <row r="246" s="200" customFormat="1" x14ac:dyDescent="0.3"/>
    <row r="247" s="200" customFormat="1" x14ac:dyDescent="0.3"/>
    <row r="248" s="200" customFormat="1" x14ac:dyDescent="0.3"/>
    <row r="249" s="200" customFormat="1" x14ac:dyDescent="0.3"/>
    <row r="250" s="200" customFormat="1" x14ac:dyDescent="0.3"/>
    <row r="251" s="200" customFormat="1" x14ac:dyDescent="0.3"/>
    <row r="252" s="200" customFormat="1" x14ac:dyDescent="0.3"/>
    <row r="253" s="200" customFormat="1" x14ac:dyDescent="0.3"/>
    <row r="254" s="200" customFormat="1" x14ac:dyDescent="0.3"/>
    <row r="255" s="200" customFormat="1" x14ac:dyDescent="0.3"/>
    <row r="256" s="200" customFormat="1" x14ac:dyDescent="0.3"/>
    <row r="257" s="200" customFormat="1" x14ac:dyDescent="0.3"/>
    <row r="258" s="200" customFormat="1" x14ac:dyDescent="0.3"/>
    <row r="259" s="200" customFormat="1" x14ac:dyDescent="0.3"/>
    <row r="260" s="200" customFormat="1" x14ac:dyDescent="0.3"/>
    <row r="261" s="200" customFormat="1" x14ac:dyDescent="0.3"/>
    <row r="262" s="200" customFormat="1" x14ac:dyDescent="0.3"/>
    <row r="263" s="200" customFormat="1" x14ac:dyDescent="0.3"/>
    <row r="264" s="200" customFormat="1" x14ac:dyDescent="0.3"/>
    <row r="265" s="200" customFormat="1" x14ac:dyDescent="0.3"/>
    <row r="266" s="200" customFormat="1" x14ac:dyDescent="0.3"/>
    <row r="267" s="200" customFormat="1" x14ac:dyDescent="0.3"/>
    <row r="268" s="200" customFormat="1" x14ac:dyDescent="0.3"/>
    <row r="269" s="200" customFormat="1" x14ac:dyDescent="0.3"/>
    <row r="270" s="200" customFormat="1" x14ac:dyDescent="0.3"/>
    <row r="271" s="200" customFormat="1" x14ac:dyDescent="0.3"/>
    <row r="272" s="200" customFormat="1" x14ac:dyDescent="0.3"/>
    <row r="273" s="200" customFormat="1" x14ac:dyDescent="0.3"/>
    <row r="274" s="200" customFormat="1" x14ac:dyDescent="0.3"/>
    <row r="275" s="200" customFormat="1" x14ac:dyDescent="0.3"/>
    <row r="276" s="200" customFormat="1" x14ac:dyDescent="0.3"/>
    <row r="277" s="200" customFormat="1" x14ac:dyDescent="0.3"/>
    <row r="278" s="200" customFormat="1" x14ac:dyDescent="0.3"/>
    <row r="279" s="200" customFormat="1" x14ac:dyDescent="0.3"/>
    <row r="280" s="200" customFormat="1" x14ac:dyDescent="0.3"/>
    <row r="281" s="200" customFormat="1" x14ac:dyDescent="0.3"/>
    <row r="282" s="200" customFormat="1" x14ac:dyDescent="0.3"/>
    <row r="283" s="200" customFormat="1" x14ac:dyDescent="0.3"/>
    <row r="284" s="200" customFormat="1" x14ac:dyDescent="0.3"/>
    <row r="285" s="200" customFormat="1" x14ac:dyDescent="0.3"/>
    <row r="286" s="200" customFormat="1" x14ac:dyDescent="0.3"/>
    <row r="287" s="200" customFormat="1" x14ac:dyDescent="0.3"/>
    <row r="288" s="200" customFormat="1" x14ac:dyDescent="0.3"/>
    <row r="289" s="200" customFormat="1" x14ac:dyDescent="0.3"/>
    <row r="290" s="200" customFormat="1" x14ac:dyDescent="0.3"/>
    <row r="291" s="200" customFormat="1" x14ac:dyDescent="0.3"/>
    <row r="292" s="200" customFormat="1" x14ac:dyDescent="0.3"/>
    <row r="293" s="200" customFormat="1" x14ac:dyDescent="0.3"/>
    <row r="294" s="200" customFormat="1" x14ac:dyDescent="0.3"/>
    <row r="295" s="200" customFormat="1" x14ac:dyDescent="0.3"/>
    <row r="296" s="200" customFormat="1" x14ac:dyDescent="0.3"/>
    <row r="297" s="200" customFormat="1" x14ac:dyDescent="0.3"/>
    <row r="298" s="200" customFormat="1" x14ac:dyDescent="0.3"/>
    <row r="299" s="200" customFormat="1" x14ac:dyDescent="0.3"/>
    <row r="300" s="200" customFormat="1" x14ac:dyDescent="0.3"/>
    <row r="301" s="200" customFormat="1" x14ac:dyDescent="0.3"/>
    <row r="302" s="200" customFormat="1" x14ac:dyDescent="0.3"/>
    <row r="303" s="200" customFormat="1" x14ac:dyDescent="0.3"/>
    <row r="304" s="200" customFormat="1" x14ac:dyDescent="0.3"/>
    <row r="305" s="200" customFormat="1" x14ac:dyDescent="0.3"/>
    <row r="306" s="200" customFormat="1" x14ac:dyDescent="0.3"/>
    <row r="307" s="200" customFormat="1" x14ac:dyDescent="0.3"/>
    <row r="308" s="200" customFormat="1" x14ac:dyDescent="0.3"/>
    <row r="309" s="200" customFormat="1" x14ac:dyDescent="0.3"/>
    <row r="310" s="200" customFormat="1" x14ac:dyDescent="0.3"/>
    <row r="311" s="200" customFormat="1" x14ac:dyDescent="0.3"/>
    <row r="312" s="200" customFormat="1" x14ac:dyDescent="0.3"/>
    <row r="313" s="200" customFormat="1" x14ac:dyDescent="0.3"/>
    <row r="314" s="200" customFormat="1" x14ac:dyDescent="0.3"/>
    <row r="315" s="200" customFormat="1" x14ac:dyDescent="0.3"/>
    <row r="316" s="200" customFormat="1" x14ac:dyDescent="0.3"/>
    <row r="317" s="200" customFormat="1" x14ac:dyDescent="0.3"/>
    <row r="318" s="200" customFormat="1" x14ac:dyDescent="0.3"/>
    <row r="319" s="200" customFormat="1" x14ac:dyDescent="0.3"/>
    <row r="320" s="200" customFormat="1" x14ac:dyDescent="0.3"/>
    <row r="321" s="200" customFormat="1" x14ac:dyDescent="0.3"/>
    <row r="322" s="200" customFormat="1" x14ac:dyDescent="0.3"/>
    <row r="323" s="200" customFormat="1" x14ac:dyDescent="0.3"/>
    <row r="324" s="200" customFormat="1" x14ac:dyDescent="0.3"/>
    <row r="325" s="200" customFormat="1" x14ac:dyDescent="0.3"/>
    <row r="326" s="200" customFormat="1" x14ac:dyDescent="0.3"/>
    <row r="327" s="200" customFormat="1" x14ac:dyDescent="0.3"/>
    <row r="328" s="200" customFormat="1" x14ac:dyDescent="0.3"/>
    <row r="329" s="200" customFormat="1" x14ac:dyDescent="0.3"/>
    <row r="330" s="200" customFormat="1" x14ac:dyDescent="0.3"/>
    <row r="331" s="200" customFormat="1" x14ac:dyDescent="0.3"/>
    <row r="332" s="200" customFormat="1" x14ac:dyDescent="0.3"/>
    <row r="333" s="200" customFormat="1" x14ac:dyDescent="0.3"/>
    <row r="334" s="200" customFormat="1" x14ac:dyDescent="0.3"/>
    <row r="335" s="200" customFormat="1" x14ac:dyDescent="0.3"/>
    <row r="336" s="200" customFormat="1" x14ac:dyDescent="0.3"/>
    <row r="337" s="200" customFormat="1" x14ac:dyDescent="0.3"/>
    <row r="338" s="200" customFormat="1" x14ac:dyDescent="0.3"/>
    <row r="339" s="200" customFormat="1" x14ac:dyDescent="0.3"/>
    <row r="340" s="200" customFormat="1" x14ac:dyDescent="0.3"/>
    <row r="341" s="200" customFormat="1" x14ac:dyDescent="0.3"/>
    <row r="342" s="200" customFormat="1" x14ac:dyDescent="0.3"/>
    <row r="343" s="200" customFormat="1" x14ac:dyDescent="0.3"/>
    <row r="344" s="200" customFormat="1" x14ac:dyDescent="0.3"/>
    <row r="345" s="200" customFormat="1" x14ac:dyDescent="0.3"/>
    <row r="346" s="200" customFormat="1" x14ac:dyDescent="0.3"/>
    <row r="347" s="200" customFormat="1" x14ac:dyDescent="0.3"/>
    <row r="348" s="200" customFormat="1" x14ac:dyDescent="0.3"/>
    <row r="349" s="200" customFormat="1" x14ac:dyDescent="0.3"/>
    <row r="350" s="200" customFormat="1" x14ac:dyDescent="0.3"/>
    <row r="351" s="200" customFormat="1" x14ac:dyDescent="0.3"/>
    <row r="352" s="200" customFormat="1" x14ac:dyDescent="0.3"/>
    <row r="353" s="200" customFormat="1" x14ac:dyDescent="0.3"/>
    <row r="354" s="200" customFormat="1" x14ac:dyDescent="0.3"/>
    <row r="355" s="200" customFormat="1" x14ac:dyDescent="0.3"/>
    <row r="356" s="200" customFormat="1" x14ac:dyDescent="0.3"/>
    <row r="357" s="200" customFormat="1" x14ac:dyDescent="0.3"/>
    <row r="358" s="200" customFormat="1" x14ac:dyDescent="0.3"/>
    <row r="359" s="200" customFormat="1" x14ac:dyDescent="0.3"/>
    <row r="360" s="200" customFormat="1" x14ac:dyDescent="0.3"/>
    <row r="361" s="200" customFormat="1" x14ac:dyDescent="0.3"/>
    <row r="362" s="200" customFormat="1" x14ac:dyDescent="0.3"/>
    <row r="363" s="200" customFormat="1" x14ac:dyDescent="0.3"/>
    <row r="364" s="200" customFormat="1" x14ac:dyDescent="0.3"/>
    <row r="365" s="200" customFormat="1" x14ac:dyDescent="0.3"/>
    <row r="366" s="200" customFormat="1" x14ac:dyDescent="0.3"/>
    <row r="367" s="200" customFormat="1" x14ac:dyDescent="0.3"/>
    <row r="368" s="200" customFormat="1" x14ac:dyDescent="0.3"/>
    <row r="369" s="200" customFormat="1" x14ac:dyDescent="0.3"/>
    <row r="370" s="200" customFormat="1" x14ac:dyDescent="0.3"/>
    <row r="371" s="200" customFormat="1" x14ac:dyDescent="0.3"/>
    <row r="372" s="200" customFormat="1" x14ac:dyDescent="0.3"/>
    <row r="373" s="200" customFormat="1" x14ac:dyDescent="0.3"/>
    <row r="374" s="200" customFormat="1" x14ac:dyDescent="0.3"/>
    <row r="375" s="200" customFormat="1" x14ac:dyDescent="0.3"/>
    <row r="376" s="200" customFormat="1" x14ac:dyDescent="0.3"/>
    <row r="377" s="200" customFormat="1" x14ac:dyDescent="0.3"/>
    <row r="378" s="200" customFormat="1" x14ac:dyDescent="0.3"/>
    <row r="379" s="200" customFormat="1" x14ac:dyDescent="0.3"/>
    <row r="380" s="200" customFormat="1" x14ac:dyDescent="0.3"/>
    <row r="381" s="200" customFormat="1" x14ac:dyDescent="0.3"/>
    <row r="382" s="200" customFormat="1" x14ac:dyDescent="0.3"/>
    <row r="383" s="200" customFormat="1" x14ac:dyDescent="0.3"/>
    <row r="384" s="200" customFormat="1" x14ac:dyDescent="0.3"/>
    <row r="385" s="200" customFormat="1" x14ac:dyDescent="0.3"/>
    <row r="386" s="200" customFormat="1" x14ac:dyDescent="0.3"/>
    <row r="387" s="200" customFormat="1" x14ac:dyDescent="0.3"/>
    <row r="388" s="200" customFormat="1" x14ac:dyDescent="0.3"/>
    <row r="389" s="200" customFormat="1" x14ac:dyDescent="0.3"/>
    <row r="390" s="200" customFormat="1" x14ac:dyDescent="0.3"/>
  </sheetData>
  <sheetProtection algorithmName="SHA-512" hashValue="ELTGxCzkcyvs301dzrn48T0A3D6sct0F9QcR7ooQYN26DPxKJN/hSo2Wl9YEqFScYmKNqj+Oy7VYo29DZ6UZJA==" saltValue="t90aSZSRZMl0SIZ64sZ3IA==" spinCount="100000" sheet="1" objects="1" scenarios="1" selectLockedCells="1" selectUnlockedCells="1"/>
  <mergeCells count="24">
    <mergeCell ref="H8:L8"/>
    <mergeCell ref="H9:L9"/>
    <mergeCell ref="H10:L10"/>
    <mergeCell ref="H11:L11"/>
    <mergeCell ref="H12:L12"/>
    <mergeCell ref="H3:L3"/>
    <mergeCell ref="H4:L4"/>
    <mergeCell ref="H5:L5"/>
    <mergeCell ref="H6:L6"/>
    <mergeCell ref="H7:L7"/>
    <mergeCell ref="K34:M39"/>
    <mergeCell ref="K28:M33"/>
    <mergeCell ref="K22:M27"/>
    <mergeCell ref="K21:M21"/>
    <mergeCell ref="D11:D14"/>
    <mergeCell ref="D16:D17"/>
    <mergeCell ref="E20:F20"/>
    <mergeCell ref="G20:H20"/>
    <mergeCell ref="I20:J20"/>
    <mergeCell ref="H13:L13"/>
    <mergeCell ref="H14:L14"/>
    <mergeCell ref="H15:L15"/>
    <mergeCell ref="H16:L16"/>
    <mergeCell ref="H17:L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N146"/>
  <sheetViews>
    <sheetView zoomScale="70" zoomScaleNormal="70" workbookViewId="0">
      <pane xSplit="3" ySplit="5" topLeftCell="D15" activePane="bottomRight" state="frozen"/>
      <selection pane="topRight" activeCell="D1" sqref="D1"/>
      <selection pane="bottomLeft" activeCell="A6" sqref="A6"/>
      <selection pane="bottomRight" activeCell="F21" sqref="F21:F25"/>
    </sheetView>
  </sheetViews>
  <sheetFormatPr defaultColWidth="8.88671875" defaultRowHeight="14.4" x14ac:dyDescent="0.3"/>
  <cols>
    <col min="1" max="1" width="5.6640625" customWidth="1"/>
    <col min="2" max="2" width="13.6640625" customWidth="1"/>
    <col min="3" max="3" width="16.33203125" customWidth="1"/>
    <col min="4" max="25" width="14" customWidth="1"/>
    <col min="26" max="26" width="14.109375" customWidth="1"/>
    <col min="27" max="27" width="13.33203125" customWidth="1"/>
    <col min="28" max="28" width="14.33203125" customWidth="1"/>
  </cols>
  <sheetData>
    <row r="1" spans="1:92" x14ac:dyDescent="0.3">
      <c r="A1" s="5"/>
      <c r="B1" s="5"/>
      <c r="C1" s="5"/>
      <c r="D1" s="46"/>
      <c r="E1" s="5" t="s">
        <v>241</v>
      </c>
      <c r="F1" s="5"/>
      <c r="G1" s="5"/>
      <c r="H1" s="5"/>
      <c r="I1" s="21"/>
      <c r="J1" s="5" t="s">
        <v>254</v>
      </c>
      <c r="K1" s="5"/>
      <c r="L1" s="5"/>
      <c r="M1" s="5"/>
      <c r="N1" s="5"/>
      <c r="O1" s="5"/>
      <c r="P1" s="50"/>
      <c r="Q1" s="5" t="s">
        <v>242</v>
      </c>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x14ac:dyDescent="0.3">
      <c r="A2" s="1" t="s">
        <v>213</v>
      </c>
      <c r="B2" s="1"/>
      <c r="C2" s="1"/>
      <c r="D2" s="1"/>
      <c r="E2" s="1"/>
      <c r="F2" s="1"/>
      <c r="G2" s="1"/>
      <c r="H2" s="1"/>
      <c r="I2" s="1"/>
      <c r="J2" s="1"/>
      <c r="K2" s="1"/>
      <c r="L2" s="1"/>
      <c r="M2" s="1"/>
      <c r="N2" s="1"/>
      <c r="O2" s="1"/>
      <c r="P2" s="1"/>
      <c r="Q2" s="1"/>
      <c r="R2" s="1"/>
      <c r="S2" s="1"/>
      <c r="T2" s="1"/>
      <c r="U2" s="1"/>
      <c r="V2" s="1"/>
      <c r="W2" s="1"/>
      <c r="X2" s="1"/>
      <c r="Y2" s="1"/>
      <c r="Z2" s="146"/>
      <c r="AA2" s="146"/>
      <c r="AB2" s="146"/>
      <c r="AC2" s="146"/>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row>
    <row r="3" spans="1:92" s="5" customFormat="1" ht="15" thickBot="1" x14ac:dyDescent="0.35"/>
    <row r="4" spans="1:92" ht="15" thickBot="1" x14ac:dyDescent="0.35">
      <c r="A4" s="5"/>
      <c r="B4" s="5"/>
      <c r="C4" s="5"/>
      <c r="D4" s="475" t="s">
        <v>230</v>
      </c>
      <c r="E4" s="476"/>
      <c r="F4" s="476"/>
      <c r="G4" s="477"/>
      <c r="H4" s="475" t="s">
        <v>219</v>
      </c>
      <c r="I4" s="476"/>
      <c r="J4" s="476"/>
      <c r="K4" s="476"/>
      <c r="L4" s="476"/>
      <c r="M4" s="476"/>
      <c r="N4" s="475" t="s">
        <v>231</v>
      </c>
      <c r="O4" s="476"/>
      <c r="P4" s="476"/>
      <c r="Q4" s="476"/>
      <c r="R4" s="476"/>
      <c r="S4" s="476"/>
      <c r="T4" s="476"/>
      <c r="U4" s="476"/>
      <c r="V4" s="476"/>
      <c r="W4" s="476"/>
      <c r="X4" s="476"/>
      <c r="Y4" s="477"/>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row>
    <row r="5" spans="1:92" ht="108.75" customHeight="1" thickBot="1" x14ac:dyDescent="0.35">
      <c r="A5" s="5"/>
      <c r="B5" s="38" t="s">
        <v>69</v>
      </c>
      <c r="C5" s="40" t="s">
        <v>235</v>
      </c>
      <c r="D5" s="38" t="s">
        <v>220</v>
      </c>
      <c r="E5" s="39" t="s">
        <v>221</v>
      </c>
      <c r="F5" s="39" t="s">
        <v>222</v>
      </c>
      <c r="G5" s="45" t="s">
        <v>225</v>
      </c>
      <c r="H5" s="38" t="s">
        <v>214</v>
      </c>
      <c r="I5" s="39" t="s">
        <v>215</v>
      </c>
      <c r="J5" s="39" t="s">
        <v>216</v>
      </c>
      <c r="K5" s="39" t="s">
        <v>217</v>
      </c>
      <c r="L5" s="39" t="s">
        <v>218</v>
      </c>
      <c r="M5" s="45" t="s">
        <v>236</v>
      </c>
      <c r="N5" s="47" t="s">
        <v>72</v>
      </c>
      <c r="O5" s="47" t="s">
        <v>73</v>
      </c>
      <c r="P5" s="47" t="s">
        <v>227</v>
      </c>
      <c r="Q5" s="47" t="s">
        <v>223</v>
      </c>
      <c r="R5" s="48" t="s">
        <v>224</v>
      </c>
      <c r="S5" s="47" t="s">
        <v>70</v>
      </c>
      <c r="T5" s="47" t="s">
        <v>71</v>
      </c>
      <c r="U5" s="47" t="s">
        <v>229</v>
      </c>
      <c r="V5" s="47" t="s">
        <v>74</v>
      </c>
      <c r="W5" s="47" t="s">
        <v>226</v>
      </c>
      <c r="X5" s="47" t="s">
        <v>75</v>
      </c>
      <c r="Y5" s="49" t="s">
        <v>228</v>
      </c>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92" ht="15" customHeight="1" x14ac:dyDescent="0.3">
      <c r="A6" s="5"/>
      <c r="B6" s="454" t="s">
        <v>237</v>
      </c>
      <c r="C6" s="41" t="s">
        <v>7</v>
      </c>
      <c r="D6" s="463"/>
      <c r="E6" s="472"/>
      <c r="F6" s="460"/>
      <c r="G6" s="457"/>
      <c r="H6" s="59"/>
      <c r="I6" s="60"/>
      <c r="J6" s="60"/>
      <c r="K6" s="60"/>
      <c r="L6" s="60"/>
      <c r="M6" s="61" t="s">
        <v>243</v>
      </c>
      <c r="N6" s="62"/>
      <c r="O6" s="63"/>
      <c r="P6" s="64"/>
      <c r="Q6" s="51"/>
      <c r="R6" s="51"/>
      <c r="S6" s="65"/>
      <c r="T6" s="51"/>
      <c r="U6" s="66" t="s">
        <v>244</v>
      </c>
      <c r="V6" s="52" t="s">
        <v>245</v>
      </c>
      <c r="W6" s="65"/>
      <c r="X6" s="56" t="s">
        <v>243</v>
      </c>
      <c r="Y6" s="67"/>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row>
    <row r="7" spans="1:92" ht="15" customHeight="1" x14ac:dyDescent="0.3">
      <c r="A7" s="5"/>
      <c r="B7" s="455"/>
      <c r="C7" s="42" t="s">
        <v>2</v>
      </c>
      <c r="D7" s="464"/>
      <c r="E7" s="473"/>
      <c r="F7" s="461"/>
      <c r="G7" s="458"/>
      <c r="H7" s="68"/>
      <c r="I7" s="62"/>
      <c r="J7" s="62"/>
      <c r="K7" s="62"/>
      <c r="L7" s="62"/>
      <c r="M7" s="69"/>
      <c r="N7" s="62"/>
      <c r="O7" s="70"/>
      <c r="P7" s="71"/>
      <c r="Q7" s="53"/>
      <c r="R7" s="53"/>
      <c r="S7" s="72"/>
      <c r="T7" s="53"/>
      <c r="U7" s="73" t="s">
        <v>244</v>
      </c>
      <c r="V7" s="54" t="s">
        <v>245</v>
      </c>
      <c r="W7" s="72"/>
      <c r="X7" s="70"/>
      <c r="Y7" s="74"/>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row>
    <row r="8" spans="1:92" ht="15" customHeight="1" x14ac:dyDescent="0.3">
      <c r="A8" s="5"/>
      <c r="B8" s="455"/>
      <c r="C8" s="42" t="s">
        <v>232</v>
      </c>
      <c r="D8" s="464"/>
      <c r="E8" s="473"/>
      <c r="F8" s="461"/>
      <c r="G8" s="458"/>
      <c r="H8" s="75"/>
      <c r="I8" s="62"/>
      <c r="J8" s="62"/>
      <c r="K8" s="76"/>
      <c r="L8" s="76"/>
      <c r="M8" s="69"/>
      <c r="N8" s="62"/>
      <c r="O8" s="72"/>
      <c r="P8" s="71"/>
      <c r="Q8" s="53"/>
      <c r="R8" s="53"/>
      <c r="S8" s="70"/>
      <c r="T8" s="53"/>
      <c r="U8" s="77"/>
      <c r="V8" s="54" t="s">
        <v>245</v>
      </c>
      <c r="W8" s="78"/>
      <c r="X8" s="70"/>
      <c r="Y8" s="74"/>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row>
    <row r="9" spans="1:92" ht="15" customHeight="1" x14ac:dyDescent="0.3">
      <c r="A9" s="5"/>
      <c r="B9" s="455"/>
      <c r="C9" s="42" t="s">
        <v>233</v>
      </c>
      <c r="D9" s="464"/>
      <c r="E9" s="473"/>
      <c r="F9" s="461"/>
      <c r="G9" s="458"/>
      <c r="H9" s="75"/>
      <c r="I9" s="62"/>
      <c r="J9" s="76"/>
      <c r="K9" s="76"/>
      <c r="L9" s="76"/>
      <c r="M9" s="69"/>
      <c r="N9" s="62"/>
      <c r="O9" s="72"/>
      <c r="P9" s="71"/>
      <c r="Q9" s="53"/>
      <c r="R9" s="53"/>
      <c r="S9" s="70"/>
      <c r="T9" s="53"/>
      <c r="U9" s="77"/>
      <c r="V9" s="54" t="s">
        <v>245</v>
      </c>
      <c r="W9" s="78"/>
      <c r="X9" s="70"/>
      <c r="Y9" s="74"/>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row>
    <row r="10" spans="1:92" ht="15" customHeight="1" thickBot="1" x14ac:dyDescent="0.35">
      <c r="A10" s="5"/>
      <c r="B10" s="456"/>
      <c r="C10" s="43" t="s">
        <v>234</v>
      </c>
      <c r="D10" s="465"/>
      <c r="E10" s="474"/>
      <c r="F10" s="462"/>
      <c r="G10" s="459"/>
      <c r="H10" s="79"/>
      <c r="I10" s="80"/>
      <c r="J10" s="81"/>
      <c r="K10" s="81"/>
      <c r="L10" s="81"/>
      <c r="M10" s="82"/>
      <c r="N10" s="62"/>
      <c r="O10" s="83"/>
      <c r="P10" s="84"/>
      <c r="Q10" s="85"/>
      <c r="R10" s="85"/>
      <c r="S10" s="83"/>
      <c r="T10" s="85"/>
      <c r="U10" s="86" t="s">
        <v>244</v>
      </c>
      <c r="V10" s="54" t="s">
        <v>245</v>
      </c>
      <c r="W10" s="87"/>
      <c r="X10" s="85"/>
      <c r="Y10" s="88"/>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row>
    <row r="11" spans="1:92" ht="15" customHeight="1" x14ac:dyDescent="0.3">
      <c r="A11" s="5"/>
      <c r="B11" s="454" t="s">
        <v>238</v>
      </c>
      <c r="C11" s="41" t="s">
        <v>7</v>
      </c>
      <c r="D11" s="478"/>
      <c r="E11" s="472"/>
      <c r="F11" s="460"/>
      <c r="G11" s="469"/>
      <c r="H11" s="59"/>
      <c r="I11" s="60"/>
      <c r="J11" s="60"/>
      <c r="K11" s="60"/>
      <c r="L11" s="60"/>
      <c r="M11" s="61" t="s">
        <v>243</v>
      </c>
      <c r="N11" s="59"/>
      <c r="O11" s="63"/>
      <c r="P11" s="64"/>
      <c r="Q11" s="55"/>
      <c r="R11" s="89"/>
      <c r="S11" s="65"/>
      <c r="T11" s="66" t="s">
        <v>246</v>
      </c>
      <c r="U11" s="51"/>
      <c r="V11" s="51"/>
      <c r="W11" s="65"/>
      <c r="X11" s="56" t="s">
        <v>243</v>
      </c>
      <c r="Y11" s="67"/>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row>
    <row r="12" spans="1:92" ht="15" customHeight="1" x14ac:dyDescent="0.3">
      <c r="A12" s="5"/>
      <c r="B12" s="455"/>
      <c r="C12" s="42" t="s">
        <v>2</v>
      </c>
      <c r="D12" s="479"/>
      <c r="E12" s="473"/>
      <c r="F12" s="461"/>
      <c r="G12" s="470"/>
      <c r="H12" s="68"/>
      <c r="I12" s="62"/>
      <c r="J12" s="62"/>
      <c r="K12" s="62"/>
      <c r="L12" s="62"/>
      <c r="M12" s="69"/>
      <c r="N12" s="68"/>
      <c r="O12" s="70"/>
      <c r="P12" s="71"/>
      <c r="Q12" s="53"/>
      <c r="R12" s="90"/>
      <c r="S12" s="72"/>
      <c r="T12" s="73" t="s">
        <v>246</v>
      </c>
      <c r="U12" s="53"/>
      <c r="V12" s="53"/>
      <c r="W12" s="72"/>
      <c r="X12" s="70"/>
      <c r="Y12" s="74"/>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row>
    <row r="13" spans="1:92" ht="15" customHeight="1" x14ac:dyDescent="0.3">
      <c r="A13" s="5"/>
      <c r="B13" s="455"/>
      <c r="C13" s="42" t="s">
        <v>232</v>
      </c>
      <c r="D13" s="479"/>
      <c r="E13" s="473"/>
      <c r="F13" s="461"/>
      <c r="G13" s="470"/>
      <c r="H13" s="75"/>
      <c r="I13" s="62"/>
      <c r="J13" s="62"/>
      <c r="K13" s="76"/>
      <c r="L13" s="76"/>
      <c r="M13" s="69"/>
      <c r="N13" s="75"/>
      <c r="O13" s="70"/>
      <c r="P13" s="71"/>
      <c r="Q13" s="53"/>
      <c r="R13" s="91"/>
      <c r="S13" s="70"/>
      <c r="T13" s="70"/>
      <c r="U13" s="53"/>
      <c r="V13" s="53"/>
      <c r="W13" s="78"/>
      <c r="X13" s="70"/>
      <c r="Y13" s="74"/>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row>
    <row r="14" spans="1:92" ht="15" customHeight="1" x14ac:dyDescent="0.3">
      <c r="A14" s="5"/>
      <c r="B14" s="455"/>
      <c r="C14" s="42" t="s">
        <v>233</v>
      </c>
      <c r="D14" s="479"/>
      <c r="E14" s="473"/>
      <c r="F14" s="461"/>
      <c r="G14" s="470"/>
      <c r="H14" s="75"/>
      <c r="I14" s="62"/>
      <c r="J14" s="76"/>
      <c r="K14" s="76"/>
      <c r="L14" s="76"/>
      <c r="M14" s="69"/>
      <c r="N14" s="75"/>
      <c r="O14" s="70"/>
      <c r="P14" s="71"/>
      <c r="Q14" s="53"/>
      <c r="R14" s="91"/>
      <c r="S14" s="70"/>
      <c r="T14" s="70"/>
      <c r="U14" s="53"/>
      <c r="V14" s="53"/>
      <c r="W14" s="78"/>
      <c r="X14" s="70"/>
      <c r="Y14" s="74"/>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row>
    <row r="15" spans="1:92" ht="15" customHeight="1" thickBot="1" x14ac:dyDescent="0.35">
      <c r="A15" s="5"/>
      <c r="B15" s="456"/>
      <c r="C15" s="44" t="s">
        <v>234</v>
      </c>
      <c r="D15" s="480"/>
      <c r="E15" s="474"/>
      <c r="F15" s="462"/>
      <c r="G15" s="471"/>
      <c r="H15" s="79"/>
      <c r="I15" s="80"/>
      <c r="J15" s="81"/>
      <c r="K15" s="81"/>
      <c r="L15" s="81"/>
      <c r="M15" s="82"/>
      <c r="N15" s="79"/>
      <c r="O15" s="92"/>
      <c r="P15" s="93"/>
      <c r="Q15" s="92"/>
      <c r="R15" s="94"/>
      <c r="S15" s="83"/>
      <c r="T15" s="86" t="s">
        <v>246</v>
      </c>
      <c r="U15" s="92"/>
      <c r="V15" s="92"/>
      <c r="W15" s="95"/>
      <c r="X15" s="85"/>
      <c r="Y15" s="96"/>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row>
    <row r="16" spans="1:92" ht="15" customHeight="1" x14ac:dyDescent="0.3">
      <c r="A16" s="5"/>
      <c r="B16" s="454" t="s">
        <v>239</v>
      </c>
      <c r="C16" s="41" t="s">
        <v>7</v>
      </c>
      <c r="D16" s="478"/>
      <c r="E16" s="472"/>
      <c r="F16" s="460"/>
      <c r="G16" s="469"/>
      <c r="H16" s="59"/>
      <c r="I16" s="60"/>
      <c r="J16" s="60"/>
      <c r="K16" s="60"/>
      <c r="L16" s="60"/>
      <c r="M16" s="61" t="s">
        <v>243</v>
      </c>
      <c r="N16" s="59"/>
      <c r="O16" s="63"/>
      <c r="P16" s="64"/>
      <c r="Q16" s="56"/>
      <c r="R16" s="97"/>
      <c r="S16" s="65"/>
      <c r="T16" s="66" t="s">
        <v>246</v>
      </c>
      <c r="U16" s="51"/>
      <c r="V16" s="51"/>
      <c r="W16" s="65"/>
      <c r="X16" s="56" t="s">
        <v>243</v>
      </c>
      <c r="Y16" s="67"/>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row>
    <row r="17" spans="1:92" ht="15" customHeight="1" x14ac:dyDescent="0.3">
      <c r="A17" s="5"/>
      <c r="B17" s="455"/>
      <c r="C17" s="42" t="s">
        <v>2</v>
      </c>
      <c r="D17" s="479"/>
      <c r="E17" s="473"/>
      <c r="F17" s="461"/>
      <c r="G17" s="470"/>
      <c r="H17" s="68"/>
      <c r="I17" s="62"/>
      <c r="J17" s="62"/>
      <c r="K17" s="62"/>
      <c r="L17" s="62"/>
      <c r="M17" s="69"/>
      <c r="N17" s="68"/>
      <c r="O17" s="70"/>
      <c r="P17" s="71"/>
      <c r="Q17" s="57"/>
      <c r="R17" s="98"/>
      <c r="S17" s="72"/>
      <c r="T17" s="73" t="s">
        <v>246</v>
      </c>
      <c r="U17" s="53"/>
      <c r="V17" s="53"/>
      <c r="W17" s="72"/>
      <c r="X17" s="70"/>
      <c r="Y17" s="74"/>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row>
    <row r="18" spans="1:92" ht="15" customHeight="1" x14ac:dyDescent="0.3">
      <c r="A18" s="5"/>
      <c r="B18" s="455"/>
      <c r="C18" s="42" t="s">
        <v>232</v>
      </c>
      <c r="D18" s="479"/>
      <c r="E18" s="473"/>
      <c r="F18" s="461"/>
      <c r="G18" s="470"/>
      <c r="H18" s="75"/>
      <c r="I18" s="62"/>
      <c r="J18" s="62"/>
      <c r="K18" s="76"/>
      <c r="L18" s="76"/>
      <c r="M18" s="69"/>
      <c r="N18" s="75"/>
      <c r="O18" s="70"/>
      <c r="P18" s="71"/>
      <c r="Q18" s="57"/>
      <c r="R18" s="98"/>
      <c r="S18" s="70"/>
      <c r="T18" s="70"/>
      <c r="U18" s="53"/>
      <c r="V18" s="53"/>
      <c r="W18" s="78"/>
      <c r="X18" s="70"/>
      <c r="Y18" s="74"/>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row>
    <row r="19" spans="1:92" ht="15" customHeight="1" x14ac:dyDescent="0.3">
      <c r="A19" s="5"/>
      <c r="B19" s="455"/>
      <c r="C19" s="42" t="s">
        <v>233</v>
      </c>
      <c r="D19" s="479"/>
      <c r="E19" s="473"/>
      <c r="F19" s="461"/>
      <c r="G19" s="470"/>
      <c r="H19" s="75"/>
      <c r="I19" s="62"/>
      <c r="J19" s="76"/>
      <c r="K19" s="76"/>
      <c r="L19" s="76"/>
      <c r="M19" s="69"/>
      <c r="N19" s="75"/>
      <c r="O19" s="70"/>
      <c r="P19" s="71"/>
      <c r="Q19" s="53"/>
      <c r="R19" s="98"/>
      <c r="S19" s="70"/>
      <c r="T19" s="70"/>
      <c r="U19" s="53"/>
      <c r="V19" s="53"/>
      <c r="W19" s="78"/>
      <c r="X19" s="70"/>
      <c r="Y19" s="74"/>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row>
    <row r="20" spans="1:92" ht="15" customHeight="1" thickBot="1" x14ac:dyDescent="0.35">
      <c r="A20" s="5"/>
      <c r="B20" s="456"/>
      <c r="C20" s="43" t="s">
        <v>234</v>
      </c>
      <c r="D20" s="480"/>
      <c r="E20" s="474"/>
      <c r="F20" s="462"/>
      <c r="G20" s="471"/>
      <c r="H20" s="79"/>
      <c r="I20" s="80"/>
      <c r="J20" s="81"/>
      <c r="K20" s="81"/>
      <c r="L20" s="81"/>
      <c r="M20" s="82"/>
      <c r="N20" s="79"/>
      <c r="O20" s="85"/>
      <c r="P20" s="84"/>
      <c r="Q20" s="83"/>
      <c r="R20" s="99"/>
      <c r="S20" s="83"/>
      <c r="T20" s="86" t="s">
        <v>246</v>
      </c>
      <c r="U20" s="85"/>
      <c r="V20" s="85"/>
      <c r="W20" s="87"/>
      <c r="X20" s="85"/>
      <c r="Y20" s="88"/>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row>
    <row r="21" spans="1:92" ht="15" customHeight="1" x14ac:dyDescent="0.3">
      <c r="A21" s="5"/>
      <c r="B21" s="454" t="s">
        <v>240</v>
      </c>
      <c r="C21" s="41" t="s">
        <v>7</v>
      </c>
      <c r="D21" s="463"/>
      <c r="E21" s="472"/>
      <c r="F21" s="466" t="s">
        <v>247</v>
      </c>
      <c r="G21" s="469"/>
      <c r="H21" s="59"/>
      <c r="I21" s="60"/>
      <c r="J21" s="60"/>
      <c r="K21" s="60"/>
      <c r="L21" s="60"/>
      <c r="M21" s="61" t="s">
        <v>243</v>
      </c>
      <c r="N21" s="100"/>
      <c r="O21" s="100"/>
      <c r="P21" s="64"/>
      <c r="Q21" s="63"/>
      <c r="R21" s="101"/>
      <c r="S21" s="52" t="s">
        <v>247</v>
      </c>
      <c r="T21" s="66" t="s">
        <v>246</v>
      </c>
      <c r="U21" s="63"/>
      <c r="V21" s="63"/>
      <c r="W21" s="102"/>
      <c r="X21" s="63"/>
      <c r="Y21" s="103" t="s">
        <v>248</v>
      </c>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row>
    <row r="22" spans="1:92" ht="15" customHeight="1" x14ac:dyDescent="0.3">
      <c r="A22" s="5"/>
      <c r="B22" s="455"/>
      <c r="C22" s="42" t="s">
        <v>2</v>
      </c>
      <c r="D22" s="464"/>
      <c r="E22" s="473"/>
      <c r="F22" s="467"/>
      <c r="G22" s="470"/>
      <c r="H22" s="68"/>
      <c r="I22" s="62"/>
      <c r="J22" s="62"/>
      <c r="K22" s="62"/>
      <c r="L22" s="62"/>
      <c r="M22" s="69"/>
      <c r="N22" s="77"/>
      <c r="O22" s="77"/>
      <c r="P22" s="71"/>
      <c r="Q22" s="70"/>
      <c r="R22" s="91"/>
      <c r="S22" s="54" t="s">
        <v>247</v>
      </c>
      <c r="T22" s="73" t="s">
        <v>246</v>
      </c>
      <c r="U22" s="70"/>
      <c r="V22" s="70"/>
      <c r="W22" s="78"/>
      <c r="X22" s="70"/>
      <c r="Y22" s="104" t="s">
        <v>248</v>
      </c>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row>
    <row r="23" spans="1:92" ht="15" customHeight="1" x14ac:dyDescent="0.3">
      <c r="A23" s="5"/>
      <c r="B23" s="455"/>
      <c r="C23" s="42" t="s">
        <v>232</v>
      </c>
      <c r="D23" s="464"/>
      <c r="E23" s="473"/>
      <c r="F23" s="467"/>
      <c r="G23" s="470"/>
      <c r="H23" s="75"/>
      <c r="I23" s="62"/>
      <c r="J23" s="62"/>
      <c r="K23" s="76"/>
      <c r="L23" s="76"/>
      <c r="M23" s="69"/>
      <c r="N23" s="77"/>
      <c r="O23" s="72"/>
      <c r="P23" s="71"/>
      <c r="Q23" s="70"/>
      <c r="R23" s="91"/>
      <c r="S23" s="70"/>
      <c r="T23" s="70"/>
      <c r="U23" s="70"/>
      <c r="V23" s="70"/>
      <c r="W23" s="78"/>
      <c r="X23" s="70"/>
      <c r="Y23" s="104" t="s">
        <v>248</v>
      </c>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row>
    <row r="24" spans="1:92" ht="15" customHeight="1" x14ac:dyDescent="0.3">
      <c r="A24" s="5"/>
      <c r="B24" s="455"/>
      <c r="C24" s="42" t="s">
        <v>233</v>
      </c>
      <c r="D24" s="464"/>
      <c r="E24" s="473"/>
      <c r="F24" s="467"/>
      <c r="G24" s="470"/>
      <c r="H24" s="75"/>
      <c r="I24" s="62"/>
      <c r="J24" s="76"/>
      <c r="K24" s="76"/>
      <c r="L24" s="76"/>
      <c r="M24" s="69"/>
      <c r="N24" s="77"/>
      <c r="O24" s="72"/>
      <c r="P24" s="71"/>
      <c r="Q24" s="70"/>
      <c r="R24" s="91"/>
      <c r="S24" s="70"/>
      <c r="T24" s="70"/>
      <c r="U24" s="70"/>
      <c r="V24" s="70"/>
      <c r="W24" s="78"/>
      <c r="X24" s="70"/>
      <c r="Y24" s="104" t="s">
        <v>248</v>
      </c>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row>
    <row r="25" spans="1:92" ht="15" customHeight="1" thickBot="1" x14ac:dyDescent="0.35">
      <c r="A25" s="5"/>
      <c r="B25" s="456"/>
      <c r="C25" s="44" t="s">
        <v>234</v>
      </c>
      <c r="D25" s="465"/>
      <c r="E25" s="474"/>
      <c r="F25" s="468"/>
      <c r="G25" s="471"/>
      <c r="H25" s="79"/>
      <c r="I25" s="80"/>
      <c r="J25" s="81"/>
      <c r="K25" s="81"/>
      <c r="L25" s="81"/>
      <c r="M25" s="82"/>
      <c r="N25" s="105"/>
      <c r="O25" s="83"/>
      <c r="P25" s="93"/>
      <c r="Q25" s="92"/>
      <c r="R25" s="106"/>
      <c r="S25" s="58" t="s">
        <v>247</v>
      </c>
      <c r="T25" s="86" t="s">
        <v>246</v>
      </c>
      <c r="U25" s="92"/>
      <c r="V25" s="92"/>
      <c r="W25" s="95"/>
      <c r="X25" s="92"/>
      <c r="Y25" s="107" t="s">
        <v>248</v>
      </c>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row>
    <row r="26" spans="1:92" ht="15" customHeight="1" x14ac:dyDescent="0.3">
      <c r="A26" s="5"/>
      <c r="B26" s="454" t="s">
        <v>16</v>
      </c>
      <c r="C26" s="41" t="s">
        <v>7</v>
      </c>
      <c r="D26" s="463"/>
      <c r="E26" s="472"/>
      <c r="F26" s="472"/>
      <c r="G26" s="469"/>
      <c r="H26" s="59"/>
      <c r="I26" s="60"/>
      <c r="J26" s="60"/>
      <c r="K26" s="60"/>
      <c r="L26" s="60"/>
      <c r="M26" s="61" t="s">
        <v>243</v>
      </c>
      <c r="N26" s="100"/>
      <c r="O26" s="100"/>
      <c r="P26" s="64"/>
      <c r="Q26" s="63"/>
      <c r="R26" s="101"/>
      <c r="S26" s="63"/>
      <c r="T26" s="63"/>
      <c r="U26" s="63"/>
      <c r="V26" s="63"/>
      <c r="W26" s="102"/>
      <c r="X26" s="56" t="s">
        <v>243</v>
      </c>
      <c r="Y26" s="108"/>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row>
    <row r="27" spans="1:92" ht="15" customHeight="1" x14ac:dyDescent="0.3">
      <c r="A27" s="5"/>
      <c r="B27" s="455"/>
      <c r="C27" s="42" t="s">
        <v>2</v>
      </c>
      <c r="D27" s="464"/>
      <c r="E27" s="473"/>
      <c r="F27" s="473"/>
      <c r="G27" s="470"/>
      <c r="H27" s="68"/>
      <c r="I27" s="62"/>
      <c r="J27" s="62"/>
      <c r="K27" s="62"/>
      <c r="L27" s="62"/>
      <c r="M27" s="69"/>
      <c r="N27" s="77"/>
      <c r="O27" s="77"/>
      <c r="P27" s="71"/>
      <c r="Q27" s="70"/>
      <c r="R27" s="91"/>
      <c r="S27" s="70"/>
      <c r="T27" s="70"/>
      <c r="U27" s="70"/>
      <c r="V27" s="70"/>
      <c r="W27" s="78"/>
      <c r="X27" s="70"/>
      <c r="Y27" s="109"/>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row>
    <row r="28" spans="1:92" ht="15" customHeight="1" x14ac:dyDescent="0.3">
      <c r="A28" s="5"/>
      <c r="B28" s="455"/>
      <c r="C28" s="42" t="s">
        <v>232</v>
      </c>
      <c r="D28" s="464"/>
      <c r="E28" s="473"/>
      <c r="F28" s="473"/>
      <c r="G28" s="470"/>
      <c r="H28" s="75"/>
      <c r="I28" s="62"/>
      <c r="J28" s="62"/>
      <c r="K28" s="76"/>
      <c r="L28" s="76"/>
      <c r="M28" s="69"/>
      <c r="N28" s="77"/>
      <c r="O28" s="72"/>
      <c r="P28" s="71"/>
      <c r="Q28" s="70"/>
      <c r="R28" s="91"/>
      <c r="S28" s="70"/>
      <c r="T28" s="70"/>
      <c r="U28" s="70"/>
      <c r="V28" s="70"/>
      <c r="W28" s="78"/>
      <c r="X28" s="70"/>
      <c r="Y28" s="109"/>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row>
    <row r="29" spans="1:92" ht="15" customHeight="1" x14ac:dyDescent="0.3">
      <c r="A29" s="5"/>
      <c r="B29" s="455"/>
      <c r="C29" s="42" t="s">
        <v>233</v>
      </c>
      <c r="D29" s="464"/>
      <c r="E29" s="473"/>
      <c r="F29" s="473"/>
      <c r="G29" s="470"/>
      <c r="H29" s="75"/>
      <c r="I29" s="62"/>
      <c r="J29" s="76"/>
      <c r="K29" s="76"/>
      <c r="L29" s="76"/>
      <c r="M29" s="69"/>
      <c r="N29" s="77"/>
      <c r="O29" s="72"/>
      <c r="P29" s="71"/>
      <c r="Q29" s="70"/>
      <c r="R29" s="91"/>
      <c r="S29" s="70"/>
      <c r="T29" s="70"/>
      <c r="U29" s="70"/>
      <c r="V29" s="70"/>
      <c r="W29" s="78"/>
      <c r="X29" s="70"/>
      <c r="Y29" s="109"/>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row>
    <row r="30" spans="1:92" ht="15" customHeight="1" thickBot="1" x14ac:dyDescent="0.35">
      <c r="A30" s="5"/>
      <c r="B30" s="456"/>
      <c r="C30" s="43" t="s">
        <v>234</v>
      </c>
      <c r="D30" s="465"/>
      <c r="E30" s="474"/>
      <c r="F30" s="474"/>
      <c r="G30" s="471"/>
      <c r="H30" s="79"/>
      <c r="I30" s="80"/>
      <c r="J30" s="81"/>
      <c r="K30" s="81"/>
      <c r="L30" s="81"/>
      <c r="M30" s="82"/>
      <c r="N30" s="110"/>
      <c r="O30" s="83"/>
      <c r="P30" s="84"/>
      <c r="Q30" s="85"/>
      <c r="R30" s="111"/>
      <c r="S30" s="85"/>
      <c r="T30" s="85"/>
      <c r="U30" s="85"/>
      <c r="V30" s="85"/>
      <c r="W30" s="87"/>
      <c r="X30" s="85"/>
      <c r="Y30" s="112"/>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row>
    <row r="31" spans="1:92" ht="15" customHeight="1" x14ac:dyDescent="0.3">
      <c r="A31" s="5"/>
      <c r="B31" s="454" t="s">
        <v>76</v>
      </c>
      <c r="C31" s="41" t="s">
        <v>7</v>
      </c>
      <c r="D31" s="463"/>
      <c r="E31" s="472"/>
      <c r="F31" s="472"/>
      <c r="G31" s="469"/>
      <c r="H31" s="59"/>
      <c r="I31" s="60"/>
      <c r="J31" s="60"/>
      <c r="K31" s="60"/>
      <c r="L31" s="60"/>
      <c r="M31" s="61" t="s">
        <v>243</v>
      </c>
      <c r="N31" s="100"/>
      <c r="O31" s="100"/>
      <c r="P31" s="64"/>
      <c r="Q31" s="63"/>
      <c r="R31" s="101"/>
      <c r="S31" s="63"/>
      <c r="T31" s="63"/>
      <c r="U31" s="63"/>
      <c r="V31" s="52" t="s">
        <v>245</v>
      </c>
      <c r="W31" s="65"/>
      <c r="X31" s="56" t="s">
        <v>243</v>
      </c>
      <c r="Y31" s="67"/>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row>
    <row r="32" spans="1:92" ht="15" customHeight="1" x14ac:dyDescent="0.3">
      <c r="A32" s="5"/>
      <c r="B32" s="455"/>
      <c r="C32" s="42" t="s">
        <v>2</v>
      </c>
      <c r="D32" s="464"/>
      <c r="E32" s="473"/>
      <c r="F32" s="473"/>
      <c r="G32" s="470"/>
      <c r="H32" s="68"/>
      <c r="I32" s="62"/>
      <c r="J32" s="62"/>
      <c r="K32" s="62"/>
      <c r="L32" s="62"/>
      <c r="M32" s="69"/>
      <c r="N32" s="77"/>
      <c r="O32" s="77"/>
      <c r="P32" s="71"/>
      <c r="Q32" s="70"/>
      <c r="R32" s="91"/>
      <c r="S32" s="70"/>
      <c r="T32" s="70"/>
      <c r="U32" s="70"/>
      <c r="V32" s="54" t="s">
        <v>245</v>
      </c>
      <c r="W32" s="72"/>
      <c r="X32" s="70"/>
      <c r="Y32" s="74"/>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row>
    <row r="33" spans="1:92" ht="15" customHeight="1" x14ac:dyDescent="0.3">
      <c r="A33" s="5"/>
      <c r="B33" s="455"/>
      <c r="C33" s="42" t="s">
        <v>232</v>
      </c>
      <c r="D33" s="464"/>
      <c r="E33" s="473"/>
      <c r="F33" s="473"/>
      <c r="G33" s="470"/>
      <c r="H33" s="75"/>
      <c r="I33" s="62"/>
      <c r="J33" s="62"/>
      <c r="K33" s="76"/>
      <c r="L33" s="76"/>
      <c r="M33" s="69"/>
      <c r="N33" s="77"/>
      <c r="O33" s="72"/>
      <c r="P33" s="71"/>
      <c r="Q33" s="70"/>
      <c r="R33" s="91"/>
      <c r="S33" s="70"/>
      <c r="T33" s="70"/>
      <c r="U33" s="70"/>
      <c r="V33" s="54" t="s">
        <v>245</v>
      </c>
      <c r="W33" s="78"/>
      <c r="X33" s="70"/>
      <c r="Y33" s="74"/>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row>
    <row r="34" spans="1:92" ht="15" customHeight="1" x14ac:dyDescent="0.3">
      <c r="A34" s="5"/>
      <c r="B34" s="455"/>
      <c r="C34" s="42" t="s">
        <v>233</v>
      </c>
      <c r="D34" s="464"/>
      <c r="E34" s="473"/>
      <c r="F34" s="473"/>
      <c r="G34" s="470"/>
      <c r="H34" s="75"/>
      <c r="I34" s="62"/>
      <c r="J34" s="76"/>
      <c r="K34" s="76"/>
      <c r="L34" s="76"/>
      <c r="M34" s="69"/>
      <c r="N34" s="77"/>
      <c r="O34" s="72"/>
      <c r="P34" s="71"/>
      <c r="Q34" s="70"/>
      <c r="R34" s="91"/>
      <c r="S34" s="70"/>
      <c r="T34" s="70"/>
      <c r="U34" s="70"/>
      <c r="V34" s="54" t="s">
        <v>245</v>
      </c>
      <c r="W34" s="78"/>
      <c r="X34" s="70"/>
      <c r="Y34" s="74"/>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row>
    <row r="35" spans="1:92" ht="15" customHeight="1" thickBot="1" x14ac:dyDescent="0.35">
      <c r="A35" s="5"/>
      <c r="B35" s="456"/>
      <c r="C35" s="43" t="s">
        <v>234</v>
      </c>
      <c r="D35" s="465"/>
      <c r="E35" s="474"/>
      <c r="F35" s="474"/>
      <c r="G35" s="471"/>
      <c r="H35" s="79"/>
      <c r="I35" s="80"/>
      <c r="J35" s="81"/>
      <c r="K35" s="81"/>
      <c r="L35" s="81"/>
      <c r="M35" s="82"/>
      <c r="N35" s="110"/>
      <c r="O35" s="83"/>
      <c r="P35" s="84"/>
      <c r="Q35" s="85"/>
      <c r="R35" s="111"/>
      <c r="S35" s="85"/>
      <c r="T35" s="85"/>
      <c r="U35" s="85"/>
      <c r="V35" s="54" t="s">
        <v>245</v>
      </c>
      <c r="W35" s="87"/>
      <c r="X35" s="85"/>
      <c r="Y35" s="88"/>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row>
    <row r="36" spans="1:92" ht="15" customHeight="1" x14ac:dyDescent="0.3">
      <c r="A36" s="5"/>
      <c r="B36" s="454" t="s">
        <v>30</v>
      </c>
      <c r="C36" s="41" t="s">
        <v>7</v>
      </c>
      <c r="D36" s="463"/>
      <c r="E36" s="472"/>
      <c r="F36" s="472"/>
      <c r="G36" s="469"/>
      <c r="H36" s="59"/>
      <c r="I36" s="60"/>
      <c r="J36" s="60"/>
      <c r="K36" s="60"/>
      <c r="L36" s="60"/>
      <c r="M36" s="61" t="s">
        <v>243</v>
      </c>
      <c r="N36" s="100"/>
      <c r="O36" s="100"/>
      <c r="P36" s="64"/>
      <c r="Q36" s="63"/>
      <c r="R36" s="101"/>
      <c r="S36" s="63"/>
      <c r="T36" s="63"/>
      <c r="U36" s="63"/>
      <c r="V36" s="63"/>
      <c r="W36" s="66" t="s">
        <v>249</v>
      </c>
      <c r="X36" s="56" t="s">
        <v>243</v>
      </c>
      <c r="Y36" s="67"/>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row>
    <row r="37" spans="1:92" ht="15" customHeight="1" x14ac:dyDescent="0.3">
      <c r="A37" s="5"/>
      <c r="B37" s="455"/>
      <c r="C37" s="42" t="s">
        <v>2</v>
      </c>
      <c r="D37" s="464"/>
      <c r="E37" s="473"/>
      <c r="F37" s="473"/>
      <c r="G37" s="470"/>
      <c r="H37" s="68"/>
      <c r="I37" s="62"/>
      <c r="J37" s="62"/>
      <c r="K37" s="62"/>
      <c r="L37" s="62"/>
      <c r="M37" s="69"/>
      <c r="N37" s="77"/>
      <c r="O37" s="77"/>
      <c r="P37" s="71"/>
      <c r="Q37" s="70"/>
      <c r="R37" s="91"/>
      <c r="S37" s="70"/>
      <c r="T37" s="70"/>
      <c r="U37" s="70"/>
      <c r="V37" s="70"/>
      <c r="W37" s="72"/>
      <c r="X37" s="70"/>
      <c r="Y37" s="74"/>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row>
    <row r="38" spans="1:92" ht="15" customHeight="1" x14ac:dyDescent="0.3">
      <c r="A38" s="5"/>
      <c r="B38" s="455"/>
      <c r="C38" s="42" t="s">
        <v>232</v>
      </c>
      <c r="D38" s="464"/>
      <c r="E38" s="473"/>
      <c r="F38" s="473"/>
      <c r="G38" s="470"/>
      <c r="H38" s="75"/>
      <c r="I38" s="62"/>
      <c r="J38" s="62"/>
      <c r="K38" s="76"/>
      <c r="L38" s="76"/>
      <c r="M38" s="69"/>
      <c r="N38" s="77"/>
      <c r="O38" s="72"/>
      <c r="P38" s="71"/>
      <c r="Q38" s="70"/>
      <c r="R38" s="91"/>
      <c r="S38" s="70"/>
      <c r="T38" s="70"/>
      <c r="U38" s="70"/>
      <c r="V38" s="70"/>
      <c r="W38" s="78"/>
      <c r="X38" s="70"/>
      <c r="Y38" s="74"/>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row>
    <row r="39" spans="1:92" ht="15" customHeight="1" x14ac:dyDescent="0.3">
      <c r="A39" s="5"/>
      <c r="B39" s="455"/>
      <c r="C39" s="42" t="s">
        <v>233</v>
      </c>
      <c r="D39" s="464"/>
      <c r="E39" s="473"/>
      <c r="F39" s="473"/>
      <c r="G39" s="470"/>
      <c r="H39" s="75"/>
      <c r="I39" s="62"/>
      <c r="J39" s="76"/>
      <c r="K39" s="76"/>
      <c r="L39" s="76"/>
      <c r="M39" s="69"/>
      <c r="N39" s="77"/>
      <c r="O39" s="72"/>
      <c r="P39" s="71"/>
      <c r="Q39" s="70"/>
      <c r="R39" s="91"/>
      <c r="S39" s="70"/>
      <c r="T39" s="70"/>
      <c r="U39" s="70"/>
      <c r="V39" s="70"/>
      <c r="W39" s="78"/>
      <c r="X39" s="70"/>
      <c r="Y39" s="74"/>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row>
    <row r="40" spans="1:92" ht="15" customHeight="1" thickBot="1" x14ac:dyDescent="0.35">
      <c r="A40" s="5"/>
      <c r="B40" s="456"/>
      <c r="C40" s="43" t="s">
        <v>234</v>
      </c>
      <c r="D40" s="465"/>
      <c r="E40" s="474"/>
      <c r="F40" s="474"/>
      <c r="G40" s="471"/>
      <c r="H40" s="79"/>
      <c r="I40" s="80"/>
      <c r="J40" s="81"/>
      <c r="K40" s="81"/>
      <c r="L40" s="81"/>
      <c r="M40" s="82"/>
      <c r="N40" s="110"/>
      <c r="O40" s="83"/>
      <c r="P40" s="84"/>
      <c r="Q40" s="85"/>
      <c r="R40" s="111"/>
      <c r="S40" s="85"/>
      <c r="T40" s="85"/>
      <c r="U40" s="85"/>
      <c r="V40" s="85"/>
      <c r="W40" s="87"/>
      <c r="X40" s="85"/>
      <c r="Y40" s="88"/>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row>
    <row r="41" spans="1:92" ht="15" customHeight="1" x14ac:dyDescent="0.3">
      <c r="A41" s="5"/>
      <c r="B41" s="454" t="s">
        <v>119</v>
      </c>
      <c r="C41" s="41" t="s">
        <v>7</v>
      </c>
      <c r="D41" s="463"/>
      <c r="E41" s="460"/>
      <c r="F41" s="460"/>
      <c r="G41" s="457"/>
      <c r="H41" s="59"/>
      <c r="I41" s="60"/>
      <c r="J41" s="60"/>
      <c r="K41" s="60"/>
      <c r="L41" s="60"/>
      <c r="M41" s="61" t="s">
        <v>243</v>
      </c>
      <c r="N41" s="100"/>
      <c r="O41" s="100"/>
      <c r="P41" s="113"/>
      <c r="Q41" s="51"/>
      <c r="R41" s="101"/>
      <c r="S41" s="65"/>
      <c r="T41" s="51"/>
      <c r="U41" s="51"/>
      <c r="V41" s="52" t="s">
        <v>245</v>
      </c>
      <c r="W41" s="65"/>
      <c r="X41" s="56" t="s">
        <v>243</v>
      </c>
      <c r="Y41" s="67"/>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row>
    <row r="42" spans="1:92" ht="15" customHeight="1" x14ac:dyDescent="0.3">
      <c r="A42" s="5"/>
      <c r="B42" s="455"/>
      <c r="C42" s="42" t="s">
        <v>2</v>
      </c>
      <c r="D42" s="464"/>
      <c r="E42" s="461"/>
      <c r="F42" s="461"/>
      <c r="G42" s="458"/>
      <c r="H42" s="68"/>
      <c r="I42" s="62"/>
      <c r="J42" s="62"/>
      <c r="K42" s="62"/>
      <c r="L42" s="62"/>
      <c r="M42" s="69"/>
      <c r="N42" s="77"/>
      <c r="O42" s="77"/>
      <c r="P42" s="114"/>
      <c r="Q42" s="53"/>
      <c r="R42" s="91"/>
      <c r="S42" s="72"/>
      <c r="T42" s="53"/>
      <c r="U42" s="53"/>
      <c r="V42" s="54" t="s">
        <v>245</v>
      </c>
      <c r="W42" s="72"/>
      <c r="X42" s="70"/>
      <c r="Y42" s="74"/>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row>
    <row r="43" spans="1:92" ht="15" customHeight="1" x14ac:dyDescent="0.3">
      <c r="A43" s="5"/>
      <c r="B43" s="455"/>
      <c r="C43" s="42" t="s">
        <v>232</v>
      </c>
      <c r="D43" s="464"/>
      <c r="E43" s="461"/>
      <c r="F43" s="461"/>
      <c r="G43" s="458"/>
      <c r="H43" s="75"/>
      <c r="I43" s="62"/>
      <c r="J43" s="62"/>
      <c r="K43" s="76"/>
      <c r="L43" s="76"/>
      <c r="M43" s="69"/>
      <c r="N43" s="77"/>
      <c r="O43" s="72"/>
      <c r="P43" s="114"/>
      <c r="Q43" s="53"/>
      <c r="R43" s="91"/>
      <c r="S43" s="70"/>
      <c r="T43" s="53"/>
      <c r="U43" s="53"/>
      <c r="V43" s="54" t="s">
        <v>245</v>
      </c>
      <c r="W43" s="78"/>
      <c r="X43" s="70"/>
      <c r="Y43" s="74"/>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row>
    <row r="44" spans="1:92" ht="15" customHeight="1" x14ac:dyDescent="0.3">
      <c r="A44" s="5"/>
      <c r="B44" s="455"/>
      <c r="C44" s="42" t="s">
        <v>233</v>
      </c>
      <c r="D44" s="464"/>
      <c r="E44" s="461"/>
      <c r="F44" s="461"/>
      <c r="G44" s="458"/>
      <c r="H44" s="75"/>
      <c r="I44" s="62"/>
      <c r="J44" s="76"/>
      <c r="K44" s="76"/>
      <c r="L44" s="76"/>
      <c r="M44" s="69"/>
      <c r="N44" s="77"/>
      <c r="O44" s="72"/>
      <c r="P44" s="114"/>
      <c r="Q44" s="53"/>
      <c r="R44" s="91"/>
      <c r="S44" s="70"/>
      <c r="T44" s="53"/>
      <c r="U44" s="53"/>
      <c r="V44" s="54" t="s">
        <v>245</v>
      </c>
      <c r="W44" s="78"/>
      <c r="X44" s="70"/>
      <c r="Y44" s="74"/>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row>
    <row r="45" spans="1:92" ht="15" customHeight="1" thickBot="1" x14ac:dyDescent="0.35">
      <c r="A45" s="5"/>
      <c r="B45" s="456"/>
      <c r="C45" s="43" t="s">
        <v>234</v>
      </c>
      <c r="D45" s="465"/>
      <c r="E45" s="462"/>
      <c r="F45" s="462"/>
      <c r="G45" s="459"/>
      <c r="H45" s="79"/>
      <c r="I45" s="80"/>
      <c r="J45" s="81"/>
      <c r="K45" s="81"/>
      <c r="L45" s="81"/>
      <c r="M45" s="82"/>
      <c r="N45" s="110"/>
      <c r="O45" s="83"/>
      <c r="P45" s="84"/>
      <c r="Q45" s="85"/>
      <c r="R45" s="111"/>
      <c r="S45" s="83"/>
      <c r="T45" s="85"/>
      <c r="U45" s="85"/>
      <c r="V45" s="54" t="s">
        <v>245</v>
      </c>
      <c r="W45" s="87"/>
      <c r="X45" s="85"/>
      <c r="Y45" s="88"/>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row>
    <row r="46" spans="1:92" s="5" customFormat="1" x14ac:dyDescent="0.3">
      <c r="D46" s="5" t="s">
        <v>250</v>
      </c>
    </row>
    <row r="47" spans="1:92" s="5" customFormat="1" x14ac:dyDescent="0.3">
      <c r="D47" s="5" t="s">
        <v>399</v>
      </c>
    </row>
    <row r="48" spans="1:92" s="5" customFormat="1" x14ac:dyDescent="0.3">
      <c r="D48" s="5" t="s">
        <v>393</v>
      </c>
    </row>
    <row r="49" spans="4:4" s="5" customFormat="1" x14ac:dyDescent="0.3">
      <c r="D49" s="5" t="s">
        <v>398</v>
      </c>
    </row>
    <row r="50" spans="4:4" s="5" customFormat="1" x14ac:dyDescent="0.3">
      <c r="D50" s="5" t="s">
        <v>251</v>
      </c>
    </row>
    <row r="51" spans="4:4" s="5" customFormat="1" x14ac:dyDescent="0.3">
      <c r="D51" s="5" t="s">
        <v>252</v>
      </c>
    </row>
    <row r="52" spans="4:4" s="5" customFormat="1" x14ac:dyDescent="0.3">
      <c r="D52" s="5" t="s">
        <v>253</v>
      </c>
    </row>
    <row r="53" spans="4:4" s="5" customFormat="1" x14ac:dyDescent="0.3"/>
    <row r="54" spans="4:4" s="5" customFormat="1" x14ac:dyDescent="0.3"/>
    <row r="55" spans="4:4" s="5" customFormat="1" x14ac:dyDescent="0.3"/>
    <row r="56" spans="4:4" s="5" customFormat="1" x14ac:dyDescent="0.3"/>
    <row r="57" spans="4:4" s="5" customFormat="1" x14ac:dyDescent="0.3"/>
    <row r="58" spans="4:4" s="5" customFormat="1" x14ac:dyDescent="0.3"/>
    <row r="59" spans="4:4" s="5" customFormat="1" x14ac:dyDescent="0.3"/>
    <row r="60" spans="4:4" s="5" customFormat="1" x14ac:dyDescent="0.3"/>
    <row r="61" spans="4:4" s="5" customFormat="1" x14ac:dyDescent="0.3"/>
    <row r="62" spans="4:4" s="5" customFormat="1" x14ac:dyDescent="0.3"/>
    <row r="63" spans="4:4" s="5" customFormat="1" x14ac:dyDescent="0.3"/>
    <row r="64" spans="4: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pans="1:62" s="5" customFormat="1" x14ac:dyDescent="0.3"/>
    <row r="98" spans="1:62" s="5" customFormat="1" x14ac:dyDescent="0.3"/>
    <row r="99" spans="1:62" s="5" customFormat="1" x14ac:dyDescent="0.3"/>
    <row r="100" spans="1:62" s="5" customFormat="1" x14ac:dyDescent="0.3"/>
    <row r="101" spans="1:62" s="5" customFormat="1" x14ac:dyDescent="0.3"/>
    <row r="102" spans="1:62" s="5" customFormat="1" x14ac:dyDescent="0.3"/>
    <row r="103" spans="1:62" s="5" customFormat="1" x14ac:dyDescent="0.3"/>
    <row r="104" spans="1:62" s="5" customFormat="1" x14ac:dyDescent="0.3"/>
    <row r="105" spans="1:62" s="5" customFormat="1" x14ac:dyDescent="0.3"/>
    <row r="106" spans="1:62" s="5" customFormat="1" x14ac:dyDescent="0.3"/>
    <row r="107" spans="1:62"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row>
    <row r="108" spans="1:62"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row>
    <row r="109" spans="1:62"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row>
    <row r="110" spans="1:62"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row>
    <row r="111" spans="1:62"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row>
    <row r="112" spans="1:62"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row>
    <row r="113" spans="1:62"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row>
    <row r="114" spans="1:62"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row>
    <row r="115" spans="1:62"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row>
    <row r="116" spans="1:62"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row>
    <row r="117" spans="1:62"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row>
    <row r="118" spans="1:62"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row>
    <row r="119" spans="1:62"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row>
    <row r="120" spans="1:62"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row>
    <row r="121" spans="1:62"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row>
    <row r="122" spans="1:62"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row>
    <row r="123" spans="1:62"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row>
    <row r="124" spans="1:62"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row>
    <row r="125" spans="1:62"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row>
    <row r="126" spans="1:62"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row>
    <row r="127" spans="1:62"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row>
    <row r="128" spans="1:62"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row>
    <row r="129" spans="1:62"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row>
    <row r="130" spans="1:62"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row>
    <row r="131" spans="1:62"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row>
    <row r="132" spans="1:62"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row>
    <row r="133" spans="1:62"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row>
    <row r="134" spans="1:62"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row>
    <row r="135" spans="1:62"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row>
    <row r="136" spans="1:62"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row>
    <row r="137" spans="1:62"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row>
    <row r="138" spans="1:62"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row>
    <row r="139" spans="1:62"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row>
    <row r="140" spans="1:62"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row>
    <row r="141" spans="1:62"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row>
    <row r="142" spans="1:62"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row>
    <row r="143" spans="1:62"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row>
    <row r="144" spans="1:62"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row>
    <row r="145" spans="1:62"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row>
    <row r="146" spans="1:62"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row>
  </sheetData>
  <sheetProtection algorithmName="SHA-512" hashValue="L5x6Y831UTuQxbcgzEz6JiYC7pA6XYEdyZ3K6DKgvCuUHttUVr8jk0P2C1l5MDbq5jSTCw3ZnotFsru3kwaLZw==" saltValue="lt6dN9VgFU8GctrDVAUmNA==" spinCount="100000" sheet="1" objects="1" scenarios="1" selectLockedCells="1" selectUnlockedCells="1"/>
  <mergeCells count="43">
    <mergeCell ref="N4:Y4"/>
    <mergeCell ref="B31:B35"/>
    <mergeCell ref="B6:B10"/>
    <mergeCell ref="B11:B15"/>
    <mergeCell ref="B16:B20"/>
    <mergeCell ref="B21:B25"/>
    <mergeCell ref="B26:B30"/>
    <mergeCell ref="B36:B40"/>
    <mergeCell ref="H4:M4"/>
    <mergeCell ref="D4:G4"/>
    <mergeCell ref="G11:G15"/>
    <mergeCell ref="E11:E15"/>
    <mergeCell ref="E6:E10"/>
    <mergeCell ref="D11:D15"/>
    <mergeCell ref="G16:G20"/>
    <mergeCell ref="E16:E20"/>
    <mergeCell ref="D16:D20"/>
    <mergeCell ref="D26:D30"/>
    <mergeCell ref="F26:F30"/>
    <mergeCell ref="E26:E30"/>
    <mergeCell ref="G26:G30"/>
    <mergeCell ref="F41:F45"/>
    <mergeCell ref="E41:E45"/>
    <mergeCell ref="D41:D45"/>
    <mergeCell ref="D36:D40"/>
    <mergeCell ref="D31:D35"/>
    <mergeCell ref="E31:E35"/>
    <mergeCell ref="B41:B45"/>
    <mergeCell ref="G6:G10"/>
    <mergeCell ref="F6:F10"/>
    <mergeCell ref="D6:D10"/>
    <mergeCell ref="D21:D25"/>
    <mergeCell ref="F21:F25"/>
    <mergeCell ref="F16:F20"/>
    <mergeCell ref="F11:F15"/>
    <mergeCell ref="G41:G45"/>
    <mergeCell ref="G36:G40"/>
    <mergeCell ref="F36:F40"/>
    <mergeCell ref="E36:E40"/>
    <mergeCell ref="G21:G25"/>
    <mergeCell ref="E21:E25"/>
    <mergeCell ref="G31:G35"/>
    <mergeCell ref="F31:F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Financial assumptions</vt:lpstr>
      <vt:lpstr>Fuel costs and CO2</vt:lpstr>
      <vt:lpstr>Energy savings</vt:lpstr>
      <vt:lpstr>Measures and costs</vt:lpstr>
      <vt:lpstr>Technology base costs</vt:lpstr>
      <vt:lpstr>Additional costs</vt:lpstr>
      <vt:lpstr>Efficiencies</vt:lpstr>
      <vt:lpstr>Application of additional costs</vt:lpstr>
      <vt:lpstr>Suitability matrices</vt:lpstr>
      <vt:lpstr>Heritage cost uplifts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2019-01-25T16:10:02Z</dcterms:created>
  <dcterms:modified xsi:type="dcterms:W3CDTF">2019-08-09T15:14:02Z</dcterms:modified>
  <cp:contentStatus/>
</cp:coreProperties>
</file>